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H:\"/>
    </mc:Choice>
  </mc:AlternateContent>
  <xr:revisionPtr revIDLastSave="0" documentId="14_{986AD499-1691-4446-B33A-DDE37FD40936}" xr6:coauthVersionLast="47" xr6:coauthVersionMax="47" xr10:uidLastSave="{00000000-0000-0000-0000-000000000000}"/>
  <bookViews>
    <workbookView xWindow="28680" yWindow="-120" windowWidth="29040" windowHeight="1764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36" i="1" l="1"/>
  <c r="L37" i="1" s="1"/>
  <c r="L38" i="1" s="1"/>
  <c r="L39" i="1" s="1"/>
  <c r="L40" i="1" s="1"/>
  <c r="L41" i="1" s="1"/>
  <c r="L42" i="1" s="1"/>
  <c r="L35" i="1"/>
  <c r="X34" i="1" l="1"/>
  <c r="X33" i="1"/>
  <c r="X32" i="1"/>
  <c r="X31" i="1"/>
  <c r="X30" i="1"/>
  <c r="X29" i="1"/>
  <c r="X28" i="1"/>
  <c r="X27" i="1"/>
  <c r="V34" i="1"/>
  <c r="V33" i="1"/>
  <c r="V32" i="1"/>
  <c r="V31" i="1"/>
  <c r="V30" i="1"/>
  <c r="V29" i="1"/>
  <c r="V28" i="1"/>
  <c r="T34" i="1"/>
  <c r="T33" i="1"/>
  <c r="T32" i="1"/>
  <c r="T31" i="1"/>
  <c r="T30" i="1"/>
  <c r="T29" i="1"/>
  <c r="T28" i="1"/>
  <c r="R34" i="1"/>
  <c r="R33" i="1"/>
  <c r="R32" i="1"/>
  <c r="R31" i="1"/>
  <c r="R30" i="1"/>
  <c r="R29" i="1"/>
  <c r="R28" i="1"/>
  <c r="P34" i="1"/>
  <c r="P33" i="1"/>
  <c r="P32" i="1"/>
  <c r="P31" i="1"/>
  <c r="P30" i="1"/>
  <c r="P29" i="1"/>
  <c r="P28" i="1"/>
  <c r="N34" i="1"/>
  <c r="N33" i="1"/>
  <c r="N32" i="1"/>
  <c r="N31" i="1"/>
  <c r="N30" i="1"/>
  <c r="N29" i="1"/>
  <c r="N28" i="1"/>
  <c r="N27" i="1"/>
  <c r="D35" i="1" l="1"/>
  <c r="D34" i="1"/>
  <c r="D33" i="1"/>
  <c r="D32" i="1"/>
  <c r="D31" i="1"/>
  <c r="D30" i="1"/>
  <c r="D29" i="1"/>
  <c r="D28" i="1"/>
  <c r="F35" i="1"/>
  <c r="F34" i="1"/>
  <c r="F33" i="1"/>
  <c r="F32" i="1"/>
  <c r="F31" i="1"/>
  <c r="F30" i="1"/>
  <c r="F29" i="1"/>
  <c r="F28" i="1"/>
  <c r="H34" i="1"/>
  <c r="H33" i="1"/>
  <c r="H32" i="1"/>
  <c r="H31" i="1"/>
  <c r="H30" i="1"/>
  <c r="H29" i="1"/>
  <c r="H28" i="1"/>
  <c r="J34" i="1"/>
  <c r="J33" i="1"/>
  <c r="J32" i="1"/>
  <c r="J31" i="1"/>
  <c r="J30" i="1"/>
  <c r="J29" i="1"/>
  <c r="J28" i="1"/>
  <c r="J27" i="1"/>
  <c r="V27" i="1"/>
  <c r="T27" i="1"/>
  <c r="R27" i="1"/>
  <c r="P27" i="1"/>
  <c r="D27" i="1"/>
  <c r="F27" i="1"/>
  <c r="H27" i="1"/>
  <c r="H35" i="1"/>
  <c r="P35" i="1" l="1"/>
  <c r="Q35" i="1" s="1"/>
  <c r="X35" i="1"/>
  <c r="V35" i="1"/>
  <c r="W35" i="1" s="1"/>
  <c r="R35" i="1"/>
  <c r="S35" i="1" s="1"/>
  <c r="T35" i="1"/>
  <c r="U35" i="1" s="1"/>
  <c r="N35" i="1"/>
  <c r="O35" i="1" s="1"/>
  <c r="J35" i="1"/>
  <c r="K35" i="1" s="1"/>
  <c r="M36" i="1"/>
  <c r="M35" i="1"/>
  <c r="I35" i="1"/>
  <c r="G35" i="1"/>
  <c r="W34" i="1"/>
  <c r="U34" i="1"/>
  <c r="S34" i="1"/>
  <c r="Q34" i="1"/>
  <c r="O34" i="1"/>
  <c r="M34" i="1"/>
  <c r="K34" i="1"/>
  <c r="I34" i="1"/>
  <c r="G34" i="1"/>
  <c r="W33" i="1"/>
  <c r="U33" i="1"/>
  <c r="S33" i="1"/>
  <c r="Q33" i="1"/>
  <c r="O33" i="1"/>
  <c r="M33" i="1"/>
  <c r="K33" i="1"/>
  <c r="I33" i="1"/>
  <c r="G33" i="1"/>
  <c r="W32" i="1"/>
  <c r="U32" i="1"/>
  <c r="S32" i="1"/>
  <c r="Q32" i="1"/>
  <c r="O32" i="1"/>
  <c r="M32" i="1"/>
  <c r="K32" i="1"/>
  <c r="I32" i="1"/>
  <c r="G32" i="1"/>
  <c r="W31" i="1"/>
  <c r="U31" i="1"/>
  <c r="S31" i="1"/>
  <c r="Q31" i="1"/>
  <c r="O31" i="1"/>
  <c r="M31" i="1"/>
  <c r="K31" i="1"/>
  <c r="I31" i="1"/>
  <c r="G31" i="1"/>
  <c r="W30" i="1"/>
  <c r="U30" i="1"/>
  <c r="S30" i="1"/>
  <c r="Q30" i="1"/>
  <c r="O30" i="1"/>
  <c r="M30" i="1"/>
  <c r="K30" i="1"/>
  <c r="I30" i="1"/>
  <c r="G30" i="1"/>
  <c r="W29" i="1"/>
  <c r="U29" i="1"/>
  <c r="S29" i="1"/>
  <c r="Q29" i="1"/>
  <c r="O29" i="1"/>
  <c r="M29" i="1"/>
  <c r="K29" i="1"/>
  <c r="I29" i="1"/>
  <c r="G29" i="1"/>
  <c r="W28" i="1"/>
  <c r="U28" i="1"/>
  <c r="S28" i="1"/>
  <c r="Q28" i="1"/>
  <c r="O28" i="1"/>
  <c r="M28" i="1"/>
  <c r="K28" i="1"/>
  <c r="I28" i="1"/>
  <c r="G28" i="1"/>
  <c r="W27" i="1"/>
  <c r="U27" i="1"/>
  <c r="S27" i="1"/>
  <c r="Q27" i="1"/>
  <c r="O27" i="1"/>
  <c r="M27" i="1"/>
  <c r="K27" i="1"/>
  <c r="I27" i="1"/>
  <c r="G27" i="1"/>
  <c r="R36" i="1" l="1"/>
  <c r="S36" i="1" s="1"/>
  <c r="X36" i="1"/>
  <c r="N36" i="1"/>
  <c r="O36" i="1" s="1"/>
  <c r="T36" i="1"/>
  <c r="U36" i="1" s="1"/>
  <c r="V36" i="1"/>
  <c r="W36" i="1" s="1"/>
  <c r="P36" i="1"/>
  <c r="Q36" i="1" s="1"/>
  <c r="H36" i="1"/>
  <c r="I36" i="1" s="1"/>
  <c r="J36" i="1"/>
  <c r="K36" i="1" s="1"/>
  <c r="F36" i="1"/>
  <c r="G36" i="1" s="1"/>
  <c r="D36" i="1"/>
  <c r="T37" i="1" l="1"/>
  <c r="U37" i="1" s="1"/>
  <c r="P37" i="1"/>
  <c r="Q37" i="1" s="1"/>
  <c r="R37" i="1"/>
  <c r="S37" i="1" s="1"/>
  <c r="X37" i="1"/>
  <c r="V37" i="1"/>
  <c r="W37" i="1" s="1"/>
  <c r="N37" i="1"/>
  <c r="O37" i="1" s="1"/>
  <c r="F37" i="1"/>
  <c r="G37" i="1" s="1"/>
  <c r="J37" i="1"/>
  <c r="K37" i="1" s="1"/>
  <c r="H37" i="1"/>
  <c r="I37" i="1" s="1"/>
  <c r="D37" i="1"/>
  <c r="M37" i="1"/>
  <c r="X38" i="1" l="1"/>
  <c r="V38" i="1"/>
  <c r="W38" i="1" s="1"/>
  <c r="N38" i="1"/>
  <c r="O38" i="1" s="1"/>
  <c r="T38" i="1"/>
  <c r="U38" i="1" s="1"/>
  <c r="P38" i="1"/>
  <c r="Q38" i="1" s="1"/>
  <c r="R38" i="1"/>
  <c r="S38" i="1" s="1"/>
  <c r="D38" i="1"/>
  <c r="H38" i="1"/>
  <c r="I38" i="1" s="1"/>
  <c r="F38" i="1"/>
  <c r="G38" i="1" s="1"/>
  <c r="J38" i="1"/>
  <c r="K38" i="1" s="1"/>
  <c r="M38" i="1"/>
  <c r="P39" i="1" l="1"/>
  <c r="Q39" i="1" s="1"/>
  <c r="T39" i="1"/>
  <c r="U39" i="1" s="1"/>
  <c r="N39" i="1"/>
  <c r="O39" i="1" s="1"/>
  <c r="R39" i="1"/>
  <c r="S39" i="1" s="1"/>
  <c r="X39" i="1"/>
  <c r="V39" i="1"/>
  <c r="W39" i="1" s="1"/>
  <c r="J39" i="1"/>
  <c r="K39" i="1" s="1"/>
  <c r="H39" i="1"/>
  <c r="I39" i="1" s="1"/>
  <c r="F39" i="1"/>
  <c r="G39" i="1" s="1"/>
  <c r="D39" i="1"/>
  <c r="M39" i="1"/>
  <c r="R40" i="1" l="1"/>
  <c r="S40" i="1" s="1"/>
  <c r="V40" i="1"/>
  <c r="W40" i="1" s="1"/>
  <c r="P40" i="1"/>
  <c r="Q40" i="1" s="1"/>
  <c r="T40" i="1"/>
  <c r="U40" i="1" s="1"/>
  <c r="X40" i="1"/>
  <c r="N40" i="1"/>
  <c r="O40" i="1" s="1"/>
  <c r="H40" i="1"/>
  <c r="I40" i="1" s="1"/>
  <c r="F40" i="1"/>
  <c r="G40" i="1" s="1"/>
  <c r="D40" i="1"/>
  <c r="J40" i="1"/>
  <c r="K40" i="1" s="1"/>
  <c r="M40" i="1"/>
  <c r="T41" i="1" l="1"/>
  <c r="U41" i="1" s="1"/>
  <c r="R41" i="1"/>
  <c r="S41" i="1" s="1"/>
  <c r="X41" i="1"/>
  <c r="V41" i="1"/>
  <c r="W41" i="1" s="1"/>
  <c r="N41" i="1"/>
  <c r="O41" i="1" s="1"/>
  <c r="P41" i="1"/>
  <c r="Q41" i="1" s="1"/>
  <c r="F41" i="1"/>
  <c r="G41" i="1" s="1"/>
  <c r="D41" i="1"/>
  <c r="J41" i="1"/>
  <c r="K41" i="1" s="1"/>
  <c r="H41" i="1"/>
  <c r="I41" i="1" s="1"/>
  <c r="M41" i="1"/>
  <c r="X42" i="1" l="1"/>
  <c r="V42" i="1"/>
  <c r="W42" i="1" s="1"/>
  <c r="N42" i="1"/>
  <c r="O42" i="1" s="1"/>
  <c r="R42" i="1"/>
  <c r="S42" i="1" s="1"/>
  <c r="P42" i="1"/>
  <c r="Q42" i="1" s="1"/>
  <c r="T42" i="1"/>
  <c r="U42" i="1" s="1"/>
  <c r="D42" i="1"/>
  <c r="H42" i="1"/>
  <c r="I42" i="1" s="1"/>
  <c r="J42" i="1"/>
  <c r="K42" i="1" s="1"/>
  <c r="F42" i="1"/>
  <c r="G42" i="1" s="1"/>
  <c r="M42" i="1"/>
</calcChain>
</file>

<file path=xl/sharedStrings.xml><?xml version="1.0" encoding="utf-8"?>
<sst xmlns="http://schemas.openxmlformats.org/spreadsheetml/2006/main" count="83" uniqueCount="59">
  <si>
    <t>CICP CAP</t>
  </si>
  <si>
    <t>10% OF INCOME</t>
  </si>
  <si>
    <t>Unscreened/Self-pay</t>
  </si>
  <si>
    <t>Does not Qualify for Zero Co-pay</t>
  </si>
  <si>
    <t xml:space="preserve"> </t>
  </si>
  <si>
    <t>CICP</t>
  </si>
  <si>
    <t xml:space="preserve">Specialty Clinic  </t>
  </si>
  <si>
    <t>ED Visit</t>
  </si>
  <si>
    <t>65% Discount on Charges</t>
  </si>
  <si>
    <t>DFAP</t>
  </si>
  <si>
    <t xml:space="preserve">Specialty Clinic </t>
  </si>
  <si>
    <t>$3,000 deposit</t>
  </si>
  <si>
    <t>$1,000 deposit</t>
  </si>
  <si>
    <t>$300 deposit</t>
  </si>
  <si>
    <t>Family Size</t>
  </si>
  <si>
    <t>0% to 40% FPL</t>
  </si>
  <si>
    <t>UPPER LIMIT
62% FPL</t>
  </si>
  <si>
    <t>UPPER LIMIT 
81% FPL</t>
  </si>
  <si>
    <t>UPPER LIMIT 
100% FPL</t>
  </si>
  <si>
    <t>UPPER LIMIT 
117% FPL</t>
  </si>
  <si>
    <t>UPPER LIMIT 
133% FPL</t>
  </si>
  <si>
    <t>UPPER LIMIT 
159% FPL</t>
  </si>
  <si>
    <t>UPPER LIMIT 
185% FPL</t>
  </si>
  <si>
    <t>UPPER LIMIT 
200% FPL</t>
  </si>
  <si>
    <t>FPL Unknown</t>
  </si>
  <si>
    <r>
      <t xml:space="preserve">PL101 CAP  </t>
    </r>
    <r>
      <rPr>
        <b/>
        <sz val="10"/>
        <color indexed="9"/>
        <rFont val="Calibri"/>
        <family val="2"/>
        <scheme val="minor"/>
      </rPr>
      <t>Applies to Primary Care Services Only</t>
    </r>
  </si>
  <si>
    <t>PL101-CAP 0%</t>
  </si>
  <si>
    <t>PL101-CAP 10%</t>
  </si>
  <si>
    <t>RX/ Imaging</t>
  </si>
  <si>
    <t>Imaging</t>
  </si>
  <si>
    <t>Rx</t>
  </si>
  <si>
    <t xml:space="preserve">Primary Clinic/FQHC/AUCC </t>
  </si>
  <si>
    <t>Primary Care/FQHC /AUCC</t>
  </si>
  <si>
    <t>DFAP Dental %</t>
  </si>
  <si>
    <t>DFAP Dental Deposit</t>
  </si>
  <si>
    <r>
      <t>Z Range</t>
    </r>
    <r>
      <rPr>
        <b/>
        <sz val="11"/>
        <rFont val="Times New Roman"/>
        <family val="1"/>
      </rPr>
      <t xml:space="preserve">        0% to 40% FPL</t>
    </r>
  </si>
  <si>
    <r>
      <t>N Range</t>
    </r>
    <r>
      <rPr>
        <b/>
        <sz val="11"/>
        <rFont val="Times New Roman"/>
        <family val="1"/>
      </rPr>
      <t xml:space="preserve">        0% to 40% FPL</t>
    </r>
  </si>
  <si>
    <r>
      <t>A Range</t>
    </r>
    <r>
      <rPr>
        <b/>
        <sz val="11"/>
        <rFont val="Times New Roman"/>
        <family val="1"/>
      </rPr>
      <t xml:space="preserve">             41% to 62% FPL</t>
    </r>
  </si>
  <si>
    <r>
      <t>B Range</t>
    </r>
    <r>
      <rPr>
        <b/>
        <sz val="11"/>
        <rFont val="Times New Roman"/>
        <family val="1"/>
      </rPr>
      <t xml:space="preserve">             63% to 81% FPL</t>
    </r>
  </si>
  <si>
    <r>
      <t>C Range</t>
    </r>
    <r>
      <rPr>
        <b/>
        <sz val="11"/>
        <rFont val="Times New Roman"/>
        <family val="1"/>
      </rPr>
      <t xml:space="preserve">             82% to 100% FPL</t>
    </r>
  </si>
  <si>
    <r>
      <t>D Range</t>
    </r>
    <r>
      <rPr>
        <b/>
        <sz val="11"/>
        <rFont val="Times New Roman"/>
        <family val="1"/>
      </rPr>
      <t xml:space="preserve">             101% to 117% FPL</t>
    </r>
  </si>
  <si>
    <r>
      <t>E Range</t>
    </r>
    <r>
      <rPr>
        <b/>
        <sz val="11"/>
        <rFont val="Times New Roman"/>
        <family val="1"/>
      </rPr>
      <t xml:space="preserve">             118% to 133% FPL</t>
    </r>
  </si>
  <si>
    <r>
      <t>F Range</t>
    </r>
    <r>
      <rPr>
        <b/>
        <sz val="11"/>
        <rFont val="Times New Roman"/>
        <family val="1"/>
      </rPr>
      <t xml:space="preserve">               134% to 159% FPL</t>
    </r>
  </si>
  <si>
    <r>
      <t>G Range</t>
    </r>
    <r>
      <rPr>
        <b/>
        <sz val="11"/>
        <rFont val="Times New Roman"/>
        <family val="1"/>
      </rPr>
      <t xml:space="preserve">             160% to 185% FPL</t>
    </r>
  </si>
  <si>
    <r>
      <t>H Range</t>
    </r>
    <r>
      <rPr>
        <b/>
        <sz val="11"/>
        <rFont val="Times New Roman"/>
        <family val="1"/>
      </rPr>
      <t xml:space="preserve">             186% to 200% FPL</t>
    </r>
  </si>
  <si>
    <t>Qualifies for Zero      Co-pay</t>
  </si>
  <si>
    <t>Dental</t>
  </si>
  <si>
    <t>Dental - Preventive</t>
  </si>
  <si>
    <t>**Patients above 100% of the FPL will pay a % of total charges.</t>
  </si>
  <si>
    <t>Dental - Disease Control**</t>
  </si>
  <si>
    <t>Dental - OMFS**</t>
  </si>
  <si>
    <t>Labs</t>
  </si>
  <si>
    <t>$50 deposit</t>
  </si>
  <si>
    <t>UPPER LIMIT 
250% FPL</t>
  </si>
  <si>
    <t>**DFAP I rates effective 10/14/17 or prior will be honored but no DFAP I rates issued after 10/14/17**</t>
  </si>
  <si>
    <r>
      <t xml:space="preserve">I Range
</t>
    </r>
    <r>
      <rPr>
        <b/>
        <sz val="11"/>
        <color indexed="9"/>
        <rFont val="Times New Roman"/>
        <family val="1"/>
      </rPr>
      <t>201% to 250% FPL</t>
    </r>
  </si>
  <si>
    <t>IP/AMB/OBS</t>
  </si>
  <si>
    <t>Advanced Imaging (MRI/CT/PET)</t>
  </si>
  <si>
    <t>Telehealth Copays are waived for CICP and DFAP from 3/16/2020 through 12/31/2021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</si>
</sst>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$&quot;#,##0_);[Red]\(&quot;$&quot;#,##0\)"/>
    <numFmt numFmtId="44" formatCode="_(&quot;$&quot;* #,##0.00_);_(&quot;$&quot;* \(#,##0.00\);_(&quot;$&quot;* &quot;-&quot;??_);_(@_)"/>
    <numFmt numFmtId="164" formatCode="&quot;$&quot;#,##0"/>
  </numFmts>
  <fonts count="3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color indexed="9"/>
      <name val="Calibri"/>
      <family val="2"/>
      <scheme val="minor"/>
    </font>
    <font>
      <b/>
      <sz val="16"/>
      <color indexed="9"/>
      <name val="Calibri"/>
      <family val="2"/>
      <scheme val="minor"/>
    </font>
    <font>
      <sz val="11"/>
      <name val="Calibri"/>
      <family val="2"/>
      <scheme val="minor"/>
    </font>
    <font>
      <b/>
      <sz val="16"/>
      <name val="Calibri"/>
      <family val="2"/>
      <scheme val="minor"/>
    </font>
    <font>
      <b/>
      <sz val="12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2"/>
      <name val="Calibri"/>
      <family val="2"/>
      <scheme val="minor"/>
    </font>
    <font>
      <b/>
      <sz val="12"/>
      <color indexed="9"/>
      <name val="Calibri"/>
      <family val="2"/>
      <scheme val="minor"/>
    </font>
    <font>
      <b/>
      <sz val="10"/>
      <color indexed="9"/>
      <name val="Calibri"/>
      <family val="2"/>
      <scheme val="minor"/>
    </font>
    <font>
      <b/>
      <sz val="10.5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i/>
      <sz val="12"/>
      <name val="Times New Roman"/>
      <family val="1"/>
    </font>
    <font>
      <b/>
      <sz val="12"/>
      <color theme="1"/>
      <name val="Times New Roman"/>
      <family val="1"/>
    </font>
    <font>
      <strike/>
      <sz val="12"/>
      <color theme="1"/>
      <name val="Times New Roman"/>
      <family val="1"/>
    </font>
    <font>
      <b/>
      <sz val="16"/>
      <name val="Times New Roman"/>
      <family val="1"/>
    </font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11"/>
      <name val="Times New Roman"/>
      <family val="1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Times New Roman"/>
      <family val="1"/>
    </font>
    <font>
      <b/>
      <sz val="16"/>
      <color indexed="9"/>
      <name val="Times New Roman"/>
      <family val="1"/>
    </font>
    <font>
      <b/>
      <sz val="9"/>
      <color indexed="9"/>
      <name val="Calibri"/>
      <family val="2"/>
      <scheme val="minor"/>
    </font>
    <font>
      <b/>
      <i/>
      <sz val="12"/>
      <color indexed="9"/>
      <name val="Times New Roman"/>
      <family val="1"/>
    </font>
    <font>
      <b/>
      <sz val="11"/>
      <color indexed="9"/>
      <name val="Calibri"/>
      <family val="2"/>
      <scheme val="minor"/>
    </font>
    <font>
      <b/>
      <sz val="11"/>
      <color indexed="9"/>
      <name val="Times New Roman"/>
      <family val="1"/>
    </font>
    <font>
      <b/>
      <strike/>
      <sz val="12"/>
      <color theme="0"/>
      <name val="Times New Roman"/>
      <family val="1"/>
    </font>
    <font>
      <b/>
      <strike/>
      <sz val="12"/>
      <color theme="1"/>
      <name val="Times New Roman"/>
      <family val="1"/>
    </font>
    <font>
      <strike/>
      <sz val="11"/>
      <color theme="0"/>
      <name val="Calibri"/>
      <family val="2"/>
      <scheme val="minor"/>
    </font>
    <font>
      <b/>
      <u/>
      <sz val="12"/>
      <name val="Times New Roman"/>
      <family val="1"/>
    </font>
  </fonts>
  <fills count="1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rgb="FF0066FF"/>
        <bgColor indexed="64"/>
      </patternFill>
    </fill>
    <fill>
      <patternFill patternType="solid">
        <fgColor rgb="FFFFC611"/>
        <bgColor indexed="64"/>
      </patternFill>
    </fill>
  </fills>
  <borders count="3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/>
      <bottom style="hair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 diagonalUp="1">
      <left style="thin">
        <color auto="1"/>
      </left>
      <right/>
      <top style="thin">
        <color auto="1"/>
      </top>
      <bottom style="thin">
        <color auto="1"/>
      </bottom>
      <diagonal style="thin">
        <color auto="1"/>
      </diagonal>
    </border>
    <border diagonalUp="1">
      <left/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medium">
        <color auto="1"/>
      </left>
      <right/>
      <top style="medium">
        <color auto="1"/>
      </top>
      <bottom/>
      <diagonal/>
    </border>
  </borders>
  <cellStyleXfs count="33">
    <xf numFmtId="0" fontId="0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19" fillId="0" borderId="0" applyFon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</cellStyleXfs>
  <cellXfs count="111">
    <xf numFmtId="0" fontId="0" fillId="0" borderId="0" xfId="0"/>
    <xf numFmtId="0" fontId="0" fillId="0" borderId="0" xfId="0"/>
    <xf numFmtId="0" fontId="3" fillId="3" borderId="8" xfId="4" applyFont="1" applyFill="1" applyBorder="1" applyAlignment="1" applyProtection="1">
      <alignment horizontal="center" wrapText="1"/>
    </xf>
    <xf numFmtId="0" fontId="4" fillId="3" borderId="3" xfId="4" applyFont="1" applyFill="1" applyBorder="1" applyAlignment="1" applyProtection="1">
      <alignment horizontal="centerContinuous" wrapText="1"/>
    </xf>
    <xf numFmtId="6" fontId="4" fillId="3" borderId="12" xfId="4" applyNumberFormat="1" applyFont="1" applyFill="1" applyBorder="1" applyAlignment="1" applyProtection="1">
      <alignment horizontal="centerContinuous"/>
    </xf>
    <xf numFmtId="0" fontId="4" fillId="3" borderId="3" xfId="4" applyFont="1" applyFill="1" applyBorder="1" applyAlignment="1" applyProtection="1">
      <alignment horizontal="centerContinuous"/>
    </xf>
    <xf numFmtId="0" fontId="4" fillId="3" borderId="3" xfId="4" applyFont="1" applyFill="1" applyBorder="1" applyAlignment="1" applyProtection="1">
      <alignment horizontal="left"/>
    </xf>
    <xf numFmtId="0" fontId="4" fillId="3" borderId="3" xfId="4" applyFont="1" applyFill="1" applyBorder="1" applyAlignment="1" applyProtection="1">
      <alignment horizontal="left" wrapText="1"/>
    </xf>
    <xf numFmtId="0" fontId="5" fillId="0" borderId="0" xfId="4" applyFont="1" applyProtection="1"/>
    <xf numFmtId="0" fontId="6" fillId="0" borderId="5" xfId="4" applyFont="1" applyBorder="1" applyAlignment="1" applyProtection="1">
      <alignment horizontal="center" vertical="center"/>
    </xf>
    <xf numFmtId="0" fontId="7" fillId="0" borderId="0" xfId="4" applyFont="1"/>
    <xf numFmtId="9" fontId="6" fillId="4" borderId="16" xfId="4" applyNumberFormat="1" applyFont="1" applyFill="1" applyBorder="1" applyAlignment="1" applyProtection="1">
      <alignment horizontal="centerContinuous" wrapText="1"/>
    </xf>
    <xf numFmtId="0" fontId="6" fillId="4" borderId="15" xfId="4" applyFont="1" applyFill="1" applyBorder="1" applyAlignment="1" applyProtection="1">
      <alignment horizontal="centerContinuous" wrapText="1"/>
    </xf>
    <xf numFmtId="0" fontId="6" fillId="4" borderId="5" xfId="4" applyFont="1" applyFill="1" applyBorder="1" applyAlignment="1" applyProtection="1">
      <alignment horizontal="centerContinuous" wrapText="1"/>
    </xf>
    <xf numFmtId="0" fontId="0" fillId="6" borderId="1" xfId="0" applyFont="1" applyFill="1" applyBorder="1"/>
    <xf numFmtId="164" fontId="10" fillId="5" borderId="11" xfId="1" applyNumberFormat="1" applyFont="1" applyFill="1" applyBorder="1" applyProtection="1"/>
    <xf numFmtId="0" fontId="7" fillId="0" borderId="7" xfId="1" applyFont="1" applyBorder="1" applyAlignment="1" applyProtection="1">
      <alignment horizontal="center"/>
    </xf>
    <xf numFmtId="164" fontId="10" fillId="5" borderId="6" xfId="1" applyNumberFormat="1" applyFont="1" applyFill="1" applyBorder="1" applyProtection="1"/>
    <xf numFmtId="0" fontId="11" fillId="3" borderId="0" xfId="1" applyFont="1" applyFill="1" applyAlignment="1" applyProtection="1">
      <alignment horizontal="center" vertical="center" wrapText="1"/>
    </xf>
    <xf numFmtId="164" fontId="13" fillId="3" borderId="0" xfId="1" applyNumberFormat="1" applyFont="1" applyFill="1" applyProtection="1"/>
    <xf numFmtId="6" fontId="4" fillId="3" borderId="12" xfId="4" applyNumberFormat="1" applyFont="1" applyFill="1" applyBorder="1" applyAlignment="1" applyProtection="1">
      <alignment horizontal="center" vertical="center" wrapText="1"/>
    </xf>
    <xf numFmtId="0" fontId="0" fillId="0" borderId="0" xfId="0" applyAlignment="1">
      <alignment horizontal="center" vertical="center"/>
    </xf>
    <xf numFmtId="9" fontId="6" fillId="5" borderId="10" xfId="4" applyNumberFormat="1" applyFont="1" applyFill="1" applyBorder="1" applyAlignment="1" applyProtection="1">
      <alignment horizontal="center" vertical="center" wrapText="1"/>
    </xf>
    <xf numFmtId="0" fontId="7" fillId="0" borderId="0" xfId="4" applyFont="1" applyAlignment="1">
      <alignment horizontal="center" vertical="center"/>
    </xf>
    <xf numFmtId="9" fontId="4" fillId="3" borderId="12" xfId="4" applyNumberFormat="1" applyFont="1" applyFill="1" applyBorder="1" applyAlignment="1" applyProtection="1">
      <alignment horizontal="centerContinuous" vertical="center" wrapText="1"/>
    </xf>
    <xf numFmtId="164" fontId="15" fillId="4" borderId="1" xfId="1" applyNumberFormat="1" applyFont="1" applyFill="1" applyBorder="1" applyProtection="1"/>
    <xf numFmtId="0" fontId="9" fillId="7" borderId="2" xfId="1" applyFont="1" applyFill="1" applyBorder="1" applyAlignment="1" applyProtection="1">
      <alignment horizontal="center" vertical="center" wrapText="1"/>
    </xf>
    <xf numFmtId="0" fontId="1" fillId="6" borderId="2" xfId="0" applyFont="1" applyFill="1" applyBorder="1"/>
    <xf numFmtId="0" fontId="9" fillId="8" borderId="2" xfId="1" applyFont="1" applyFill="1" applyBorder="1" applyAlignment="1" applyProtection="1">
      <alignment horizontal="center" vertical="center" wrapText="1"/>
    </xf>
    <xf numFmtId="0" fontId="7" fillId="0" borderId="17" xfId="1" applyFont="1" applyBorder="1" applyAlignment="1" applyProtection="1">
      <alignment horizontal="center" vertical="center" wrapText="1"/>
    </xf>
    <xf numFmtId="164" fontId="15" fillId="4" borderId="4" xfId="1" applyNumberFormat="1" applyFont="1" applyFill="1" applyBorder="1" applyProtection="1"/>
    <xf numFmtId="164" fontId="10" fillId="5" borderId="18" xfId="1" applyNumberFormat="1" applyFont="1" applyFill="1" applyBorder="1" applyProtection="1"/>
    <xf numFmtId="164" fontId="7" fillId="5" borderId="22" xfId="1" applyNumberFormat="1" applyFont="1" applyFill="1" applyBorder="1" applyAlignment="1" applyProtection="1">
      <alignment horizontal="center" vertical="center"/>
    </xf>
    <xf numFmtId="0" fontId="17" fillId="0" borderId="22" xfId="0" applyFont="1" applyBorder="1"/>
    <xf numFmtId="0" fontId="16" fillId="6" borderId="22" xfId="0" applyFont="1" applyFill="1" applyBorder="1" applyAlignment="1">
      <alignment horizontal="center" vertical="center" wrapText="1" shrinkToFit="1"/>
    </xf>
    <xf numFmtId="0" fontId="16" fillId="2" borderId="22" xfId="0" applyNumberFormat="1" applyFont="1" applyFill="1" applyBorder="1" applyAlignment="1">
      <alignment horizontal="center" vertical="center" wrapText="1" shrinkToFit="1"/>
    </xf>
    <xf numFmtId="6" fontId="16" fillId="2" borderId="22" xfId="0" applyNumberFormat="1" applyFont="1" applyFill="1" applyBorder="1" applyAlignment="1">
      <alignment horizontal="center" vertical="center" wrapText="1" shrinkToFit="1"/>
    </xf>
    <xf numFmtId="0" fontId="0" fillId="9" borderId="0" xfId="0" applyFont="1" applyFill="1"/>
    <xf numFmtId="164" fontId="20" fillId="9" borderId="3" xfId="6" applyNumberFormat="1" applyFont="1" applyFill="1" applyBorder="1" applyAlignment="1" applyProtection="1">
      <alignment horizontal="centerContinuous" vertical="center" wrapText="1"/>
    </xf>
    <xf numFmtId="0" fontId="0" fillId="0" borderId="0" xfId="4" applyFont="1" applyFill="1" applyProtection="1"/>
    <xf numFmtId="0" fontId="0" fillId="0" borderId="0" xfId="0" applyFont="1" applyFill="1"/>
    <xf numFmtId="0" fontId="1" fillId="9" borderId="23" xfId="4" applyFont="1" applyFill="1" applyBorder="1" applyAlignment="1" applyProtection="1">
      <alignment horizontal="center" vertical="center"/>
    </xf>
    <xf numFmtId="0" fontId="7" fillId="0" borderId="13" xfId="1" applyFont="1" applyFill="1" applyBorder="1" applyAlignment="1" applyProtection="1">
      <alignment horizontal="center"/>
    </xf>
    <xf numFmtId="0" fontId="7" fillId="0" borderId="9" xfId="1" applyFont="1" applyFill="1" applyBorder="1" applyAlignment="1" applyProtection="1">
      <alignment horizontal="center"/>
    </xf>
    <xf numFmtId="0" fontId="7" fillId="10" borderId="1" xfId="1" applyFont="1" applyFill="1" applyBorder="1" applyAlignment="1" applyProtection="1">
      <alignment horizontal="center" vertical="center" wrapText="1"/>
    </xf>
    <xf numFmtId="164" fontId="16" fillId="11" borderId="2" xfId="0" applyNumberFormat="1" applyFont="1" applyFill="1" applyBorder="1" applyAlignment="1">
      <alignment horizontal="center" vertical="center"/>
    </xf>
    <xf numFmtId="164" fontId="16" fillId="11" borderId="4" xfId="0" applyNumberFormat="1" applyFont="1" applyFill="1" applyBorder="1" applyAlignment="1">
      <alignment horizontal="center" vertical="center"/>
    </xf>
    <xf numFmtId="164" fontId="16" fillId="11" borderId="3" xfId="0" applyNumberFormat="1" applyFont="1" applyFill="1" applyBorder="1" applyAlignment="1">
      <alignment horizontal="center" vertical="center"/>
    </xf>
    <xf numFmtId="0" fontId="16" fillId="11" borderId="22" xfId="0" applyNumberFormat="1" applyFont="1" applyFill="1" applyBorder="1" applyAlignment="1">
      <alignment horizontal="center" vertical="center" wrapText="1" shrinkToFit="1"/>
    </xf>
    <xf numFmtId="0" fontId="9" fillId="10" borderId="26" xfId="1" applyFont="1" applyFill="1" applyBorder="1" applyAlignment="1" applyProtection="1">
      <alignment horizontal="center" vertical="center" wrapText="1"/>
    </xf>
    <xf numFmtId="9" fontId="4" fillId="3" borderId="12" xfId="4" applyNumberFormat="1" applyFont="1" applyFill="1" applyBorder="1" applyAlignment="1" applyProtection="1">
      <alignment horizontal="center" vertical="center" wrapText="1"/>
    </xf>
    <xf numFmtId="164" fontId="29" fillId="12" borderId="31" xfId="1" applyNumberFormat="1" applyFont="1" applyFill="1" applyBorder="1" applyProtection="1"/>
    <xf numFmtId="164" fontId="29" fillId="12" borderId="32" xfId="1" applyNumberFormat="1" applyFont="1" applyFill="1" applyBorder="1" applyProtection="1"/>
    <xf numFmtId="164" fontId="33" fillId="11" borderId="36" xfId="0" applyNumberFormat="1" applyFont="1" applyFill="1" applyBorder="1" applyAlignment="1">
      <alignment horizontal="center" vertical="center"/>
    </xf>
    <xf numFmtId="164" fontId="33" fillId="11" borderId="37" xfId="0" applyNumberFormat="1" applyFont="1" applyFill="1" applyBorder="1" applyAlignment="1">
      <alignment horizontal="center" vertical="center"/>
    </xf>
    <xf numFmtId="6" fontId="15" fillId="14" borderId="1" xfId="4" applyNumberFormat="1" applyFont="1" applyFill="1" applyBorder="1"/>
    <xf numFmtId="9" fontId="3" fillId="5" borderId="38" xfId="4" applyNumberFormat="1" applyFont="1" applyFill="1" applyBorder="1" applyAlignment="1" applyProtection="1">
      <alignment horizontal="center" wrapText="1"/>
    </xf>
    <xf numFmtId="0" fontId="35" fillId="0" borderId="2" xfId="4" applyFont="1" applyBorder="1" applyAlignment="1">
      <alignment horizontal="left" wrapText="1"/>
    </xf>
    <xf numFmtId="0" fontId="35" fillId="0" borderId="3" xfId="4" applyFont="1" applyBorder="1" applyAlignment="1">
      <alignment horizontal="left" wrapText="1"/>
    </xf>
    <xf numFmtId="0" fontId="35" fillId="0" borderId="4" xfId="4" applyFont="1" applyBorder="1" applyAlignment="1">
      <alignment horizontal="left" wrapText="1"/>
    </xf>
    <xf numFmtId="164" fontId="11" fillId="3" borderId="33" xfId="1" applyNumberFormat="1" applyFont="1" applyFill="1" applyBorder="1" applyAlignment="1" applyProtection="1">
      <alignment horizontal="center" vertical="center"/>
    </xf>
    <xf numFmtId="9" fontId="9" fillId="4" borderId="34" xfId="4" applyNumberFormat="1" applyFont="1" applyFill="1" applyBorder="1" applyAlignment="1" applyProtection="1">
      <alignment horizontal="center" wrapText="1"/>
    </xf>
    <xf numFmtId="9" fontId="9" fillId="4" borderId="35" xfId="4" applyNumberFormat="1" applyFont="1" applyFill="1" applyBorder="1" applyAlignment="1" applyProtection="1">
      <alignment horizontal="center" wrapText="1"/>
    </xf>
    <xf numFmtId="164" fontId="32" fillId="13" borderId="36" xfId="0" applyNumberFormat="1" applyFont="1" applyFill="1" applyBorder="1" applyAlignment="1">
      <alignment horizontal="center" vertical="center"/>
    </xf>
    <xf numFmtId="164" fontId="32" fillId="13" borderId="37" xfId="0" applyNumberFormat="1" applyFont="1" applyFill="1" applyBorder="1" applyAlignment="1">
      <alignment horizontal="center" vertical="center"/>
    </xf>
    <xf numFmtId="164" fontId="16" fillId="7" borderId="2" xfId="0" applyNumberFormat="1" applyFont="1" applyFill="1" applyBorder="1" applyAlignment="1">
      <alignment horizontal="center" vertical="center"/>
    </xf>
    <xf numFmtId="164" fontId="16" fillId="7" borderId="4" xfId="0" applyNumberFormat="1" applyFont="1" applyFill="1" applyBorder="1" applyAlignment="1">
      <alignment horizontal="center" vertical="center"/>
    </xf>
    <xf numFmtId="164" fontId="32" fillId="13" borderId="36" xfId="0" applyNumberFormat="1" applyFont="1" applyFill="1" applyBorder="1" applyAlignment="1">
      <alignment horizontal="center" vertical="center" wrapText="1"/>
    </xf>
    <xf numFmtId="0" fontId="34" fillId="13" borderId="37" xfId="0" applyFont="1" applyFill="1" applyBorder="1" applyAlignment="1">
      <alignment horizontal="center" vertical="center" wrapText="1"/>
    </xf>
    <xf numFmtId="9" fontId="32" fillId="13" borderId="36" xfId="0" applyNumberFormat="1" applyFont="1" applyFill="1" applyBorder="1" applyAlignment="1">
      <alignment horizontal="center" vertical="center" wrapText="1"/>
    </xf>
    <xf numFmtId="9" fontId="34" fillId="13" borderId="37" xfId="0" applyNumberFormat="1" applyFont="1" applyFill="1" applyBorder="1" applyAlignment="1">
      <alignment horizontal="center" vertical="center" wrapText="1"/>
    </xf>
    <xf numFmtId="9" fontId="4" fillId="3" borderId="12" xfId="4" applyNumberFormat="1" applyFont="1" applyFill="1" applyBorder="1" applyAlignment="1" applyProtection="1">
      <alignment horizontal="center" vertical="center" wrapText="1"/>
    </xf>
    <xf numFmtId="9" fontId="4" fillId="3" borderId="21" xfId="4" applyNumberFormat="1" applyFont="1" applyFill="1" applyBorder="1" applyAlignment="1" applyProtection="1">
      <alignment horizontal="center" vertical="center" wrapText="1"/>
    </xf>
    <xf numFmtId="164" fontId="16" fillId="7" borderId="1" xfId="0" applyNumberFormat="1" applyFont="1" applyFill="1" applyBorder="1" applyAlignment="1">
      <alignment horizontal="center" vertical="center"/>
    </xf>
    <xf numFmtId="164" fontId="16" fillId="8" borderId="2" xfId="0" applyNumberFormat="1" applyFont="1" applyFill="1" applyBorder="1" applyAlignment="1">
      <alignment horizontal="center" vertical="center"/>
    </xf>
    <xf numFmtId="164" fontId="16" fillId="8" borderId="4" xfId="0" applyNumberFormat="1" applyFont="1" applyFill="1" applyBorder="1" applyAlignment="1">
      <alignment horizontal="center" vertical="center"/>
    </xf>
    <xf numFmtId="9" fontId="8" fillId="4" borderId="2" xfId="1" applyNumberFormat="1" applyFont="1" applyFill="1" applyBorder="1" applyAlignment="1" applyProtection="1">
      <alignment horizontal="center" vertical="center" wrapText="1"/>
    </xf>
    <xf numFmtId="9" fontId="8" fillId="4" borderId="4" xfId="1" applyNumberFormat="1" applyFont="1" applyFill="1" applyBorder="1" applyAlignment="1" applyProtection="1">
      <alignment horizontal="center" vertical="center" wrapText="1"/>
    </xf>
    <xf numFmtId="0" fontId="26" fillId="0" borderId="27" xfId="0" applyNumberFormat="1" applyFont="1" applyFill="1" applyBorder="1" applyAlignment="1">
      <alignment horizontal="center" vertical="center" wrapText="1" shrinkToFit="1"/>
    </xf>
    <xf numFmtId="0" fontId="26" fillId="0" borderId="28" xfId="0" applyNumberFormat="1" applyFont="1" applyFill="1" applyBorder="1" applyAlignment="1">
      <alignment horizontal="center" vertical="center" wrapText="1" shrinkToFit="1"/>
    </xf>
    <xf numFmtId="0" fontId="26" fillId="0" borderId="29" xfId="0" applyNumberFormat="1" applyFont="1" applyFill="1" applyBorder="1" applyAlignment="1">
      <alignment horizontal="center" vertical="center" wrapText="1" shrinkToFit="1"/>
    </xf>
    <xf numFmtId="9" fontId="27" fillId="12" borderId="7" xfId="4" applyNumberFormat="1" applyFont="1" applyFill="1" applyBorder="1" applyAlignment="1" applyProtection="1">
      <alignment horizontal="center" vertical="center" wrapText="1"/>
    </xf>
    <xf numFmtId="9" fontId="27" fillId="12" borderId="30" xfId="4" applyNumberFormat="1" applyFont="1" applyFill="1" applyBorder="1" applyAlignment="1" applyProtection="1">
      <alignment horizontal="center" vertical="center" wrapText="1"/>
    </xf>
    <xf numFmtId="9" fontId="16" fillId="10" borderId="2" xfId="0" applyNumberFormat="1" applyFont="1" applyFill="1" applyBorder="1" applyAlignment="1">
      <alignment horizontal="center" vertical="center" wrapText="1"/>
    </xf>
    <xf numFmtId="9" fontId="0" fillId="10" borderId="4" xfId="0" applyNumberFormat="1" applyFill="1" applyBorder="1" applyAlignment="1">
      <alignment horizontal="center" vertical="center" wrapText="1"/>
    </xf>
    <xf numFmtId="0" fontId="28" fillId="12" borderId="2" xfId="1" applyFont="1" applyFill="1" applyBorder="1" applyAlignment="1" applyProtection="1">
      <alignment horizontal="center" vertical="center" wrapText="1"/>
    </xf>
    <xf numFmtId="0" fontId="28" fillId="12" borderId="4" xfId="1" applyFont="1" applyFill="1" applyBorder="1" applyAlignment="1" applyProtection="1">
      <alignment horizontal="center" vertical="center" wrapText="1"/>
    </xf>
    <xf numFmtId="9" fontId="30" fillId="12" borderId="34" xfId="4" applyNumberFormat="1" applyFont="1" applyFill="1" applyBorder="1" applyAlignment="1" applyProtection="1">
      <alignment horizontal="center" wrapText="1"/>
    </xf>
    <xf numFmtId="9" fontId="30" fillId="12" borderId="35" xfId="4" applyNumberFormat="1" applyFont="1" applyFill="1" applyBorder="1" applyAlignment="1" applyProtection="1">
      <alignment horizontal="center" wrapText="1"/>
    </xf>
    <xf numFmtId="0" fontId="14" fillId="7" borderId="24" xfId="0" applyFont="1" applyFill="1" applyBorder="1" applyAlignment="1">
      <alignment vertical="center" textRotation="255"/>
    </xf>
    <xf numFmtId="0" fontId="14" fillId="7" borderId="25" xfId="0" applyFont="1" applyFill="1" applyBorder="1" applyAlignment="1">
      <alignment vertical="center" textRotation="255"/>
    </xf>
    <xf numFmtId="0" fontId="14" fillId="7" borderId="26" xfId="0" applyFont="1" applyFill="1" applyBorder="1" applyAlignment="1">
      <alignment vertical="center" textRotation="255"/>
    </xf>
    <xf numFmtId="0" fontId="14" fillId="8" borderId="24" xfId="0" applyFont="1" applyFill="1" applyBorder="1" applyAlignment="1">
      <alignment horizontal="center" vertical="center" textRotation="255"/>
    </xf>
    <xf numFmtId="0" fontId="14" fillId="8" borderId="25" xfId="0" applyFont="1" applyFill="1" applyBorder="1" applyAlignment="1">
      <alignment horizontal="center" vertical="center" textRotation="255"/>
    </xf>
    <xf numFmtId="0" fontId="14" fillId="8" borderId="26" xfId="0" applyFont="1" applyFill="1" applyBorder="1" applyAlignment="1">
      <alignment horizontal="center" vertical="center" textRotation="255"/>
    </xf>
    <xf numFmtId="164" fontId="11" fillId="3" borderId="14" xfId="1" applyNumberFormat="1" applyFont="1" applyFill="1" applyBorder="1" applyAlignment="1" applyProtection="1">
      <alignment horizontal="center" vertical="center"/>
    </xf>
    <xf numFmtId="164" fontId="16" fillId="8" borderId="3" xfId="0" applyNumberFormat="1" applyFont="1" applyFill="1" applyBorder="1" applyAlignment="1">
      <alignment horizontal="center" vertical="center"/>
    </xf>
    <xf numFmtId="0" fontId="16" fillId="6" borderId="3" xfId="0" applyFont="1" applyFill="1" applyBorder="1" applyAlignment="1">
      <alignment horizontal="center"/>
    </xf>
    <xf numFmtId="0" fontId="16" fillId="6" borderId="4" xfId="0" applyFont="1" applyFill="1" applyBorder="1" applyAlignment="1">
      <alignment horizontal="center"/>
    </xf>
    <xf numFmtId="0" fontId="16" fillId="6" borderId="2" xfId="0" applyFont="1" applyFill="1" applyBorder="1" applyAlignment="1">
      <alignment horizontal="center"/>
    </xf>
    <xf numFmtId="9" fontId="8" fillId="4" borderId="3" xfId="1" applyNumberFormat="1" applyFont="1" applyFill="1" applyBorder="1" applyAlignment="1" applyProtection="1">
      <alignment horizontal="center" vertical="center" wrapText="1"/>
    </xf>
    <xf numFmtId="9" fontId="18" fillId="4" borderId="19" xfId="4" applyNumberFormat="1" applyFont="1" applyFill="1" applyBorder="1" applyAlignment="1" applyProtection="1">
      <alignment horizontal="center" vertical="center" wrapText="1"/>
    </xf>
    <xf numFmtId="9" fontId="18" fillId="4" borderId="20" xfId="4" applyNumberFormat="1" applyFont="1" applyFill="1" applyBorder="1" applyAlignment="1" applyProtection="1">
      <alignment horizontal="center" vertical="center" wrapText="1"/>
    </xf>
    <xf numFmtId="164" fontId="16" fillId="7" borderId="3" xfId="0" applyNumberFormat="1" applyFont="1" applyFill="1" applyBorder="1" applyAlignment="1">
      <alignment horizontal="center" vertical="center"/>
    </xf>
    <xf numFmtId="0" fontId="24" fillId="10" borderId="24" xfId="0" applyFont="1" applyFill="1" applyBorder="1" applyAlignment="1">
      <alignment horizontal="center" vertical="center" textRotation="255" wrapText="1"/>
    </xf>
    <xf numFmtId="0" fontId="25" fillId="10" borderId="25" xfId="0" applyFont="1" applyFill="1" applyBorder="1" applyAlignment="1">
      <alignment horizontal="center" vertical="center" textRotation="255" wrapText="1"/>
    </xf>
    <xf numFmtId="0" fontId="25" fillId="10" borderId="26" xfId="0" applyFont="1" applyFill="1" applyBorder="1" applyAlignment="1">
      <alignment horizontal="center" vertical="center" textRotation="255" wrapText="1"/>
    </xf>
    <xf numFmtId="164" fontId="16" fillId="10" borderId="2" xfId="0" applyNumberFormat="1" applyFont="1" applyFill="1" applyBorder="1" applyAlignment="1">
      <alignment horizontal="center" vertical="center"/>
    </xf>
    <xf numFmtId="164" fontId="16" fillId="10" borderId="4" xfId="0" applyNumberFormat="1" applyFont="1" applyFill="1" applyBorder="1" applyAlignment="1">
      <alignment horizontal="center" vertical="center"/>
    </xf>
    <xf numFmtId="164" fontId="16" fillId="10" borderId="2" xfId="0" applyNumberFormat="1" applyFont="1" applyFill="1" applyBorder="1" applyAlignment="1">
      <alignment horizontal="center" vertical="center" wrapText="1"/>
    </xf>
    <xf numFmtId="0" fontId="0" fillId="10" borderId="4" xfId="0" applyFill="1" applyBorder="1" applyAlignment="1">
      <alignment horizontal="center" vertical="center" wrapText="1"/>
    </xf>
  </cellXfs>
  <cellStyles count="33">
    <cellStyle name="Currency" xfId="6" builtinId="4"/>
    <cellStyle name="Currency 2" xfId="3" xr:uid="{00000000-0005-0000-0000-000001000000}"/>
    <cellStyle name="Currency 3" xfId="2" xr:uid="{00000000-0005-0000-0000-000002000000}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Normal" xfId="0" builtinId="0"/>
    <cellStyle name="Normal 2" xfId="4" xr:uid="{00000000-0005-0000-0000-00001E000000}"/>
    <cellStyle name="Normal 2 2" xfId="5" xr:uid="{00000000-0005-0000-0000-00001F000000}"/>
    <cellStyle name="Normal 3" xfId="1" xr:uid="{00000000-0005-0000-0000-000020000000}"/>
  </cellStyles>
  <dxfs count="0"/>
  <tableStyles count="0" defaultTableStyle="TableStyleMedium2" defaultPivotStyle="PivotStyleLight16"/>
  <colors>
    <mruColors>
      <color rgb="FFFFC611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25</xdr:col>
      <xdr:colOff>47626</xdr:colOff>
      <xdr:row>5</xdr:row>
      <xdr:rowOff>26189</xdr:rowOff>
    </xdr:from>
    <xdr:ext cx="1821656" cy="1557341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9657220" y="1431127"/>
          <a:ext cx="1821656" cy="1557341"/>
        </a:xfrm>
        <a:prstGeom prst="rect">
          <a:avLst/>
        </a:prstGeom>
        <a:noFill/>
        <a:ln w="12700">
          <a:solidFill>
            <a:schemeClr val="accent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1200" b="1" i="0" u="sng" strike="noStrike">
              <a:solidFill>
                <a:schemeClr val="tx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Procedures with Specialty Clinic Co-pays</a:t>
          </a:r>
          <a:r>
            <a:rPr lang="en-US" sz="1200" b="1" i="0" u="none" strike="noStrike">
              <a:solidFill>
                <a:schemeClr val="tx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: Cardiology tests (Echo, Stress Tests, </a:t>
          </a:r>
          <a:r>
            <a:rPr lang="en-US" sz="1200" b="0" i="0" u="none" strike="noStrike">
              <a:solidFill>
                <a:schemeClr val="tx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Stress Echo, Holter), Pulmonary Function Tests, EMG, EEG, Sleep Study (Outpatient)</a:t>
          </a:r>
          <a:r>
            <a:rPr lang="en-US" sz="1200" b="0">
              <a:latin typeface="Times New Roman" panose="02020603050405020304" pitchFamily="18" charset="0"/>
              <a:cs typeface="Times New Roman" panose="02020603050405020304" pitchFamily="18" charset="0"/>
            </a:rPr>
            <a:t> </a:t>
          </a:r>
          <a:endParaRPr lang="en-US" sz="1200" b="0">
            <a:ln w="9525">
              <a:solidFill>
                <a:schemeClr val="tx1"/>
              </a:solidFill>
            </a:ln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oneCellAnchor>
  <xdr:oneCellAnchor>
    <xdr:from>
      <xdr:col>25</xdr:col>
      <xdr:colOff>45242</xdr:colOff>
      <xdr:row>11</xdr:row>
      <xdr:rowOff>83342</xdr:rowOff>
    </xdr:from>
    <xdr:ext cx="1824039" cy="1095369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19702461" y="3059905"/>
          <a:ext cx="1824039" cy="1095369"/>
        </a:xfrm>
        <a:prstGeom prst="rect">
          <a:avLst/>
        </a:prstGeom>
        <a:noFill/>
        <a:ln w="12700">
          <a:solidFill>
            <a:schemeClr val="accent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1200" b="1" i="0" u="sng" strike="noStrike">
              <a:solidFill>
                <a:schemeClr val="tx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Procedures with </a:t>
          </a:r>
        </a:p>
        <a:p>
          <a:r>
            <a:rPr lang="en-US" sz="1200" b="1" i="0" u="sng" strike="noStrike">
              <a:solidFill>
                <a:schemeClr val="tx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Inpatient/Ambulatory Procedure Co-pays: </a:t>
          </a:r>
          <a:r>
            <a:rPr lang="en-US" sz="1200" b="0" i="0" u="none" strike="noStrike">
              <a:solidFill>
                <a:schemeClr val="tx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Heart Cath, GI Lab, Interventional Radiology</a:t>
          </a:r>
          <a:endParaRPr lang="en-US" sz="1200" b="0" u="none">
            <a:ln w="9525">
              <a:solidFill>
                <a:schemeClr val="tx1"/>
              </a:solidFill>
            </a:ln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oneCellAnchor>
  <xdr:oneCellAnchor>
    <xdr:from>
      <xdr:col>25</xdr:col>
      <xdr:colOff>59533</xdr:colOff>
      <xdr:row>15</xdr:row>
      <xdr:rowOff>71434</xdr:rowOff>
    </xdr:from>
    <xdr:ext cx="1821654" cy="869154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19669127" y="4238622"/>
          <a:ext cx="1821654" cy="869154"/>
        </a:xfrm>
        <a:prstGeom prst="rect">
          <a:avLst/>
        </a:prstGeom>
        <a:noFill/>
        <a:ln w="12700">
          <a:solidFill>
            <a:schemeClr val="accent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1200" b="1" i="0" u="sng" strike="noStrike">
              <a:solidFill>
                <a:schemeClr val="tx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Procedures with Advanced Imaging Co-pays: </a:t>
          </a:r>
          <a:r>
            <a:rPr lang="en-US" sz="1200" b="0" i="0" u="none" strike="noStrike" baseline="0">
              <a:solidFill>
                <a:schemeClr val="tx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 CT, </a:t>
          </a:r>
          <a:r>
            <a:rPr lang="en-US" sz="1200" b="0" i="0" u="none" strike="noStrike">
              <a:solidFill>
                <a:schemeClr val="tx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MRI, Nuclear Med Tests, PET Scans</a:t>
          </a:r>
          <a:endParaRPr lang="en-US" sz="1200" b="0" u="none">
            <a:ln w="9525">
              <a:solidFill>
                <a:schemeClr val="tx1"/>
              </a:solidFill>
            </a:ln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oneCellAnchor>
  <xdr:oneCellAnchor>
    <xdr:from>
      <xdr:col>25</xdr:col>
      <xdr:colOff>71438</xdr:colOff>
      <xdr:row>19</xdr:row>
      <xdr:rowOff>5</xdr:rowOff>
    </xdr:from>
    <xdr:ext cx="1821656" cy="988213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19681032" y="5179224"/>
          <a:ext cx="1821656" cy="988213"/>
        </a:xfrm>
        <a:prstGeom prst="rect">
          <a:avLst/>
        </a:prstGeom>
        <a:noFill/>
        <a:ln w="12700">
          <a:solidFill>
            <a:schemeClr val="accent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1200" b="1" i="0" u="sng" strike="noStrike">
              <a:solidFill>
                <a:schemeClr val="tx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Procedures with Imaging Co-pays</a:t>
          </a:r>
          <a:r>
            <a:rPr lang="en-US" sz="1200" b="0" i="0" u="none" strike="noStrike">
              <a:solidFill>
                <a:schemeClr val="tx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: Plain films, Barium Swallow, Bone Scan, DEXA</a:t>
          </a:r>
          <a:endParaRPr lang="en-US" sz="1200" b="0" u="none">
            <a:ln w="9525">
              <a:solidFill>
                <a:schemeClr val="tx1"/>
              </a:solidFill>
            </a:ln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oneCellAnchor>
  <xdr:twoCellAnchor>
    <xdr:from>
      <xdr:col>8</xdr:col>
      <xdr:colOff>166688</xdr:colOff>
      <xdr:row>0</xdr:row>
      <xdr:rowOff>154781</xdr:rowOff>
    </xdr:from>
    <xdr:to>
      <xdr:col>22</xdr:col>
      <xdr:colOff>0</xdr:colOff>
      <xdr:row>0</xdr:row>
      <xdr:rowOff>166687</xdr:rowOff>
    </xdr:to>
    <xdr:cxnSp macro="">
      <xdr:nvCxnSpPr>
        <xdr:cNvPr id="9" name="Straight Arrow Connector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CxnSpPr/>
      </xdr:nvCxnSpPr>
      <xdr:spPr>
        <a:xfrm flipV="1">
          <a:off x="6000751" y="154781"/>
          <a:ext cx="10453687" cy="11906"/>
        </a:xfrm>
        <a:prstGeom prst="straightConnector1">
          <a:avLst/>
        </a:prstGeom>
        <a:ln>
          <a:solidFill>
            <a:schemeClr val="bg1"/>
          </a:solidFill>
          <a:tailEnd type="arrow"/>
        </a:ln>
      </xdr:spPr>
      <xdr:style>
        <a:lnRef idx="2">
          <a:schemeClr val="accent3"/>
        </a:lnRef>
        <a:fillRef idx="0">
          <a:schemeClr val="accent3"/>
        </a:fillRef>
        <a:effectRef idx="1">
          <a:schemeClr val="accent3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D43"/>
  <sheetViews>
    <sheetView tabSelected="1" view="pageLayout" zoomScale="70" zoomScaleNormal="80" zoomScalePageLayoutView="70" workbookViewId="0">
      <selection activeCell="AE3" sqref="AE3"/>
    </sheetView>
  </sheetViews>
  <sheetFormatPr defaultColWidth="8.85546875" defaultRowHeight="15" x14ac:dyDescent="0.25"/>
  <cols>
    <col min="1" max="1" width="5.42578125" customWidth="1"/>
    <col min="2" max="2" width="22.28515625" customWidth="1"/>
    <col min="3" max="3" width="7.42578125" customWidth="1"/>
    <col min="4" max="4" width="10" customWidth="1"/>
    <col min="5" max="5" width="7.7109375" customWidth="1"/>
    <col min="6" max="6" width="9.85546875" customWidth="1"/>
    <col min="7" max="11" width="10.28515625" customWidth="1"/>
    <col min="12" max="12" width="12.5703125" customWidth="1"/>
    <col min="13" max="13" width="10.28515625" customWidth="1"/>
    <col min="14" max="15" width="11.28515625" bestFit="1" customWidth="1"/>
    <col min="16" max="16" width="11.28515625" customWidth="1"/>
    <col min="17" max="22" width="11.28515625" bestFit="1" customWidth="1"/>
    <col min="23" max="23" width="14.140625" style="1" customWidth="1"/>
    <col min="24" max="24" width="13.7109375" customWidth="1"/>
    <col min="25" max="25" width="16.85546875" customWidth="1"/>
  </cols>
  <sheetData>
    <row r="1" spans="1:238" ht="21.75" thickBot="1" x14ac:dyDescent="0.4">
      <c r="A1" s="1"/>
      <c r="B1" s="2" t="s">
        <v>0</v>
      </c>
      <c r="C1" s="20">
        <v>0</v>
      </c>
      <c r="D1" s="3"/>
      <c r="E1" s="4">
        <v>120</v>
      </c>
      <c r="F1" s="5"/>
      <c r="G1" s="6" t="s">
        <v>1</v>
      </c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  <c r="BG1" s="8"/>
      <c r="BH1" s="8"/>
      <c r="BI1" s="8"/>
      <c r="BJ1" s="8"/>
      <c r="BK1" s="8"/>
      <c r="BL1" s="8"/>
      <c r="BM1" s="8"/>
      <c r="BN1" s="8"/>
      <c r="BO1" s="8"/>
      <c r="BP1" s="8"/>
      <c r="BQ1" s="8"/>
      <c r="BR1" s="8"/>
      <c r="BS1" s="8"/>
      <c r="BT1" s="8"/>
      <c r="BU1" s="8"/>
      <c r="BV1" s="8"/>
      <c r="BW1" s="8"/>
      <c r="BX1" s="8"/>
      <c r="BY1" s="8"/>
      <c r="BZ1" s="8"/>
      <c r="CA1" s="8"/>
      <c r="CB1" s="8"/>
      <c r="CC1" s="8"/>
      <c r="CD1" s="8"/>
      <c r="CE1" s="8"/>
      <c r="CF1" s="8"/>
      <c r="CG1" s="8"/>
      <c r="CH1" s="8"/>
      <c r="CI1" s="8"/>
      <c r="CJ1" s="8"/>
      <c r="CK1" s="8"/>
      <c r="CL1" s="8"/>
      <c r="CM1" s="8"/>
      <c r="CN1" s="8"/>
      <c r="CO1" s="8"/>
      <c r="CP1" s="8"/>
      <c r="CQ1" s="8"/>
      <c r="CR1" s="8"/>
      <c r="CS1" s="8"/>
      <c r="CT1" s="8"/>
      <c r="CU1" s="8"/>
      <c r="CV1" s="8"/>
      <c r="CW1" s="8"/>
      <c r="CX1" s="8"/>
      <c r="CY1" s="8"/>
      <c r="CZ1" s="8"/>
      <c r="DA1" s="8"/>
      <c r="DB1" s="8"/>
      <c r="DC1" s="8"/>
      <c r="DD1" s="8"/>
      <c r="DE1" s="8"/>
      <c r="DF1" s="8"/>
      <c r="DG1" s="8"/>
      <c r="DH1" s="8"/>
      <c r="DI1" s="8"/>
      <c r="DJ1" s="8"/>
      <c r="DK1" s="8"/>
      <c r="DL1" s="8"/>
      <c r="DM1" s="8"/>
      <c r="DN1" s="8"/>
      <c r="DO1" s="8"/>
      <c r="DP1" s="8"/>
      <c r="DQ1" s="8"/>
      <c r="DR1" s="8"/>
      <c r="DS1" s="8"/>
      <c r="DT1" s="8"/>
      <c r="DU1" s="8"/>
      <c r="DV1" s="8"/>
      <c r="DW1" s="8"/>
      <c r="DX1" s="8"/>
      <c r="DY1" s="8"/>
      <c r="DZ1" s="8"/>
      <c r="EA1" s="8"/>
      <c r="EB1" s="8"/>
      <c r="EC1" s="8"/>
      <c r="ED1" s="8"/>
      <c r="EE1" s="8"/>
      <c r="EF1" s="8"/>
      <c r="EG1" s="8"/>
      <c r="EH1" s="8"/>
      <c r="EI1" s="8"/>
      <c r="EJ1" s="8"/>
      <c r="EK1" s="8"/>
      <c r="EL1" s="8"/>
      <c r="EM1" s="8"/>
      <c r="EN1" s="8"/>
      <c r="EO1" s="8"/>
      <c r="EP1" s="8"/>
      <c r="EQ1" s="8"/>
      <c r="ER1" s="8"/>
      <c r="ES1" s="8"/>
      <c r="ET1" s="8"/>
      <c r="EU1" s="8"/>
      <c r="EV1" s="8"/>
      <c r="EW1" s="8"/>
      <c r="EX1" s="8"/>
      <c r="EY1" s="8"/>
      <c r="EZ1" s="8"/>
      <c r="FA1" s="8"/>
      <c r="FB1" s="8"/>
      <c r="FC1" s="8"/>
      <c r="FD1" s="8"/>
      <c r="FE1" s="8"/>
      <c r="FF1" s="8"/>
      <c r="FG1" s="8"/>
      <c r="FH1" s="8"/>
      <c r="FI1" s="8"/>
      <c r="FJ1" s="8"/>
      <c r="FK1" s="8"/>
      <c r="FL1" s="8"/>
      <c r="FM1" s="8"/>
      <c r="FN1" s="8"/>
      <c r="FO1" s="8"/>
      <c r="FP1" s="8"/>
      <c r="FQ1" s="8"/>
      <c r="FR1" s="8"/>
      <c r="FS1" s="8"/>
      <c r="FT1" s="8"/>
      <c r="FU1" s="8"/>
      <c r="FV1" s="8"/>
      <c r="FW1" s="8"/>
      <c r="FX1" s="8"/>
      <c r="FY1" s="8"/>
      <c r="FZ1" s="8"/>
      <c r="GA1" s="8"/>
      <c r="GB1" s="8"/>
      <c r="GC1" s="8"/>
      <c r="GD1" s="8"/>
      <c r="GE1" s="8"/>
      <c r="GF1" s="8"/>
      <c r="GG1" s="8"/>
      <c r="GH1" s="8"/>
      <c r="GI1" s="8"/>
      <c r="GJ1" s="8"/>
      <c r="GK1" s="8"/>
      <c r="GL1" s="8"/>
      <c r="GM1" s="8"/>
      <c r="GN1" s="8"/>
      <c r="GO1" s="8"/>
      <c r="GP1" s="8"/>
      <c r="GQ1" s="8"/>
      <c r="GR1" s="8"/>
      <c r="GS1" s="8"/>
      <c r="GT1" s="8"/>
      <c r="GU1" s="8"/>
      <c r="GV1" s="8"/>
      <c r="GW1" s="8"/>
      <c r="GX1" s="8"/>
      <c r="GY1" s="8"/>
      <c r="GZ1" s="8"/>
      <c r="HA1" s="8"/>
      <c r="HB1" s="8"/>
      <c r="HC1" s="8"/>
      <c r="HD1" s="8"/>
      <c r="HE1" s="8"/>
      <c r="HF1" s="8"/>
      <c r="HG1" s="8"/>
      <c r="HH1" s="8"/>
      <c r="HI1" s="8"/>
      <c r="HJ1" s="8"/>
      <c r="HK1" s="8"/>
      <c r="HL1" s="8"/>
      <c r="HM1" s="8"/>
      <c r="HN1" s="8"/>
      <c r="HO1" s="8"/>
      <c r="HP1" s="8"/>
      <c r="HQ1" s="8"/>
      <c r="HR1" s="8"/>
      <c r="HS1" s="8"/>
      <c r="HT1" s="8"/>
      <c r="HU1" s="8"/>
      <c r="HV1" s="8"/>
      <c r="HW1" s="8"/>
      <c r="HX1" s="8"/>
      <c r="HY1" s="8"/>
      <c r="HZ1" s="8"/>
      <c r="IA1" s="8"/>
      <c r="IB1" s="8"/>
      <c r="IC1" s="8"/>
      <c r="ID1" s="8"/>
    </row>
    <row r="2" spans="1:238" ht="48.75" customHeight="1" thickBot="1" x14ac:dyDescent="0.3">
      <c r="A2" s="21"/>
      <c r="B2" s="9"/>
      <c r="C2" s="101" t="s">
        <v>35</v>
      </c>
      <c r="D2" s="102"/>
      <c r="E2" s="101" t="s">
        <v>36</v>
      </c>
      <c r="F2" s="102"/>
      <c r="G2" s="101" t="s">
        <v>37</v>
      </c>
      <c r="H2" s="102"/>
      <c r="I2" s="101" t="s">
        <v>38</v>
      </c>
      <c r="J2" s="102"/>
      <c r="K2" s="101" t="s">
        <v>39</v>
      </c>
      <c r="L2" s="102"/>
      <c r="M2" s="101" t="s">
        <v>40</v>
      </c>
      <c r="N2" s="102"/>
      <c r="O2" s="101" t="s">
        <v>41</v>
      </c>
      <c r="P2" s="102"/>
      <c r="Q2" s="101" t="s">
        <v>42</v>
      </c>
      <c r="R2" s="102"/>
      <c r="S2" s="101" t="s">
        <v>43</v>
      </c>
      <c r="T2" s="102"/>
      <c r="U2" s="101" t="s">
        <v>44</v>
      </c>
      <c r="V2" s="102"/>
      <c r="W2" s="81" t="s">
        <v>55</v>
      </c>
      <c r="X2" s="82"/>
      <c r="Y2" s="22" t="s">
        <v>2</v>
      </c>
      <c r="Z2" s="23"/>
      <c r="AA2" s="23"/>
      <c r="AB2" s="23"/>
      <c r="AC2" s="23"/>
      <c r="AD2" s="23"/>
      <c r="AE2" s="23"/>
      <c r="AF2" s="23"/>
      <c r="AG2" s="23"/>
      <c r="AH2" s="23"/>
      <c r="AI2" s="23"/>
      <c r="AJ2" s="23"/>
      <c r="AK2" s="23"/>
      <c r="AL2" s="23"/>
      <c r="AM2" s="23"/>
      <c r="AN2" s="23"/>
      <c r="AO2" s="23"/>
      <c r="AP2" s="23"/>
      <c r="AQ2" s="23"/>
      <c r="AR2" s="23"/>
      <c r="AS2" s="23"/>
      <c r="AT2" s="23"/>
      <c r="AU2" s="23"/>
      <c r="AV2" s="23"/>
      <c r="AW2" s="23"/>
      <c r="AX2" s="23"/>
      <c r="AY2" s="23"/>
      <c r="AZ2" s="23"/>
      <c r="BA2" s="23"/>
      <c r="BB2" s="23"/>
      <c r="BC2" s="23"/>
      <c r="BD2" s="23"/>
      <c r="BE2" s="23"/>
      <c r="BF2" s="23"/>
      <c r="BG2" s="23"/>
      <c r="BH2" s="23"/>
      <c r="BI2" s="23"/>
      <c r="BJ2" s="23"/>
      <c r="BK2" s="23"/>
      <c r="BL2" s="23"/>
      <c r="BM2" s="23"/>
      <c r="BN2" s="23"/>
      <c r="BO2" s="23"/>
      <c r="BP2" s="23"/>
      <c r="BQ2" s="23"/>
      <c r="BR2" s="23"/>
      <c r="BS2" s="23"/>
      <c r="BT2" s="23"/>
      <c r="BU2" s="23"/>
      <c r="BV2" s="23"/>
      <c r="BW2" s="23"/>
      <c r="BX2" s="23"/>
      <c r="BY2" s="23"/>
      <c r="BZ2" s="23"/>
      <c r="CA2" s="23"/>
      <c r="CB2" s="23"/>
      <c r="CC2" s="23"/>
      <c r="CD2" s="23"/>
      <c r="CE2" s="23"/>
      <c r="CF2" s="23"/>
      <c r="CG2" s="23"/>
      <c r="CH2" s="23"/>
      <c r="CI2" s="23"/>
      <c r="CJ2" s="23"/>
      <c r="CK2" s="23"/>
      <c r="CL2" s="23"/>
      <c r="CM2" s="23"/>
      <c r="CN2" s="23"/>
      <c r="CO2" s="23"/>
      <c r="CP2" s="23"/>
      <c r="CQ2" s="23"/>
      <c r="CR2" s="23"/>
      <c r="CS2" s="23"/>
      <c r="CT2" s="23"/>
      <c r="CU2" s="23"/>
      <c r="CV2" s="23"/>
      <c r="CW2" s="23"/>
      <c r="CX2" s="23"/>
      <c r="CY2" s="23"/>
      <c r="CZ2" s="23"/>
      <c r="DA2" s="23"/>
      <c r="DB2" s="23"/>
      <c r="DC2" s="23"/>
      <c r="DD2" s="23"/>
      <c r="DE2" s="23"/>
      <c r="DF2" s="23"/>
      <c r="DG2" s="23"/>
      <c r="DH2" s="23"/>
      <c r="DI2" s="23"/>
      <c r="DJ2" s="23"/>
      <c r="DK2" s="23"/>
      <c r="DL2" s="23"/>
      <c r="DM2" s="23"/>
      <c r="DN2" s="23"/>
      <c r="DO2" s="23"/>
      <c r="DP2" s="23"/>
      <c r="DQ2" s="23"/>
      <c r="DR2" s="23"/>
      <c r="DS2" s="23"/>
      <c r="DT2" s="23"/>
      <c r="DU2" s="23"/>
      <c r="DV2" s="23"/>
      <c r="DW2" s="23"/>
      <c r="DX2" s="23"/>
      <c r="DY2" s="23"/>
      <c r="DZ2" s="23"/>
      <c r="EA2" s="23"/>
      <c r="EB2" s="23"/>
      <c r="EC2" s="23"/>
      <c r="ED2" s="23"/>
      <c r="EE2" s="23"/>
      <c r="EF2" s="23"/>
      <c r="EG2" s="23"/>
      <c r="EH2" s="23"/>
      <c r="EI2" s="23"/>
      <c r="EJ2" s="23"/>
      <c r="EK2" s="23"/>
      <c r="EL2" s="23"/>
      <c r="EM2" s="23"/>
      <c r="EN2" s="23"/>
      <c r="EO2" s="23"/>
      <c r="EP2" s="23"/>
      <c r="EQ2" s="23"/>
      <c r="ER2" s="23"/>
      <c r="ES2" s="23"/>
      <c r="ET2" s="23"/>
      <c r="EU2" s="23"/>
      <c r="EV2" s="23"/>
      <c r="EW2" s="23"/>
      <c r="EX2" s="23"/>
      <c r="EY2" s="23"/>
      <c r="EZ2" s="23"/>
      <c r="FA2" s="23"/>
      <c r="FB2" s="23"/>
      <c r="FC2" s="23"/>
      <c r="FD2" s="23"/>
      <c r="FE2" s="23"/>
      <c r="FF2" s="23"/>
      <c r="FG2" s="23"/>
      <c r="FH2" s="23"/>
      <c r="FI2" s="23"/>
      <c r="FJ2" s="23"/>
      <c r="FK2" s="23"/>
      <c r="FL2" s="23"/>
      <c r="FM2" s="23"/>
      <c r="FN2" s="23"/>
      <c r="FO2" s="23"/>
      <c r="FP2" s="23"/>
      <c r="FQ2" s="23"/>
      <c r="FR2" s="23"/>
      <c r="FS2" s="23"/>
      <c r="FT2" s="23"/>
      <c r="FU2" s="23"/>
      <c r="FV2" s="23"/>
      <c r="FW2" s="23"/>
      <c r="FX2" s="23"/>
      <c r="FY2" s="23"/>
      <c r="FZ2" s="23"/>
      <c r="GA2" s="23"/>
      <c r="GB2" s="23"/>
      <c r="GC2" s="23"/>
      <c r="GD2" s="23"/>
      <c r="GE2" s="23"/>
      <c r="GF2" s="23"/>
      <c r="GG2" s="23"/>
      <c r="GH2" s="23"/>
      <c r="GI2" s="23"/>
      <c r="GJ2" s="23"/>
      <c r="GK2" s="23"/>
      <c r="GL2" s="23"/>
      <c r="GM2" s="23"/>
      <c r="GN2" s="23"/>
      <c r="GO2" s="23"/>
      <c r="GP2" s="23"/>
      <c r="GQ2" s="23"/>
      <c r="GR2" s="23"/>
      <c r="GS2" s="23"/>
      <c r="GT2" s="23"/>
      <c r="GU2" s="23"/>
      <c r="GV2" s="23"/>
      <c r="GW2" s="23"/>
      <c r="GX2" s="23"/>
      <c r="GY2" s="23"/>
      <c r="GZ2" s="23"/>
      <c r="HA2" s="23"/>
      <c r="HB2" s="23"/>
      <c r="HC2" s="23"/>
      <c r="HD2" s="23"/>
      <c r="HE2" s="23"/>
      <c r="HF2" s="23"/>
      <c r="HG2" s="23"/>
      <c r="HH2" s="23"/>
      <c r="HI2" s="23"/>
      <c r="HJ2" s="23"/>
      <c r="HK2" s="23"/>
      <c r="HL2" s="23"/>
      <c r="HM2" s="23"/>
      <c r="HN2" s="23"/>
      <c r="HO2" s="23"/>
      <c r="HP2" s="23"/>
      <c r="HQ2" s="23"/>
      <c r="HR2" s="23"/>
      <c r="HS2" s="23"/>
      <c r="HT2" s="23"/>
      <c r="HU2" s="23"/>
      <c r="HV2" s="23"/>
      <c r="HW2" s="23"/>
      <c r="HX2" s="23"/>
      <c r="HY2" s="23"/>
      <c r="HZ2" s="23"/>
      <c r="IA2" s="23"/>
      <c r="IB2" s="23"/>
      <c r="IC2" s="23"/>
      <c r="ID2" s="23"/>
    </row>
    <row r="3" spans="1:238" ht="73.5" customHeight="1" x14ac:dyDescent="0.35">
      <c r="A3" s="1"/>
      <c r="B3" s="9"/>
      <c r="C3" s="61" t="s">
        <v>45</v>
      </c>
      <c r="D3" s="62"/>
      <c r="E3" s="61" t="s">
        <v>3</v>
      </c>
      <c r="F3" s="62"/>
      <c r="G3" s="11" t="s">
        <v>4</v>
      </c>
      <c r="H3" s="12"/>
      <c r="I3" s="11" t="s">
        <v>4</v>
      </c>
      <c r="J3" s="12"/>
      <c r="K3" s="11" t="s">
        <v>4</v>
      </c>
      <c r="L3" s="12"/>
      <c r="M3" s="11" t="s">
        <v>4</v>
      </c>
      <c r="N3" s="12"/>
      <c r="O3" s="11" t="s">
        <v>4</v>
      </c>
      <c r="P3" s="12"/>
      <c r="Q3" s="11" t="s">
        <v>4</v>
      </c>
      <c r="R3" s="12"/>
      <c r="S3" s="11" t="s">
        <v>4</v>
      </c>
      <c r="T3" s="12"/>
      <c r="U3" s="11" t="s">
        <v>4</v>
      </c>
      <c r="V3" s="13"/>
      <c r="W3" s="87"/>
      <c r="X3" s="88"/>
      <c r="Y3" s="56"/>
      <c r="Z3" s="57" t="s">
        <v>58</v>
      </c>
      <c r="AA3" s="58"/>
      <c r="AB3" s="59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0"/>
      <c r="AR3" s="10"/>
      <c r="AS3" s="10"/>
      <c r="AT3" s="10"/>
      <c r="AU3" s="10"/>
      <c r="AV3" s="10"/>
      <c r="AW3" s="10"/>
      <c r="AX3" s="10"/>
      <c r="AY3" s="10"/>
      <c r="AZ3" s="10"/>
      <c r="BA3" s="10"/>
      <c r="BB3" s="10"/>
      <c r="BC3" s="10"/>
      <c r="BD3" s="10"/>
      <c r="BE3" s="10"/>
      <c r="BF3" s="10"/>
      <c r="BG3" s="10"/>
      <c r="BH3" s="10"/>
      <c r="BI3" s="10"/>
      <c r="BJ3" s="10"/>
      <c r="BK3" s="10"/>
      <c r="BL3" s="10"/>
      <c r="BM3" s="10"/>
      <c r="BN3" s="10"/>
      <c r="BO3" s="10"/>
      <c r="BP3" s="10"/>
      <c r="BQ3" s="10"/>
      <c r="BR3" s="10"/>
      <c r="BS3" s="10"/>
      <c r="BT3" s="10"/>
      <c r="BU3" s="10"/>
      <c r="BV3" s="10"/>
      <c r="BW3" s="10"/>
      <c r="BX3" s="10"/>
      <c r="BY3" s="10"/>
      <c r="BZ3" s="10"/>
      <c r="CA3" s="10"/>
      <c r="CB3" s="10"/>
      <c r="CC3" s="10"/>
      <c r="CD3" s="10"/>
      <c r="CE3" s="10"/>
      <c r="CF3" s="10"/>
      <c r="CG3" s="10"/>
      <c r="CH3" s="10"/>
      <c r="CI3" s="10"/>
      <c r="CJ3" s="10"/>
      <c r="CK3" s="10"/>
      <c r="CL3" s="10"/>
      <c r="CM3" s="10"/>
      <c r="CN3" s="10"/>
      <c r="CO3" s="10"/>
      <c r="CP3" s="10"/>
      <c r="CQ3" s="10"/>
      <c r="CR3" s="10"/>
      <c r="CS3" s="10"/>
      <c r="CT3" s="10"/>
      <c r="CU3" s="10"/>
      <c r="CV3" s="10"/>
      <c r="CW3" s="10"/>
      <c r="CX3" s="10"/>
      <c r="CY3" s="10"/>
      <c r="CZ3" s="10"/>
      <c r="DA3" s="10"/>
      <c r="DB3" s="10"/>
      <c r="DC3" s="10"/>
      <c r="DD3" s="10"/>
      <c r="DE3" s="10"/>
      <c r="DF3" s="10"/>
      <c r="DG3" s="10"/>
      <c r="DH3" s="10"/>
      <c r="DI3" s="10"/>
      <c r="DJ3" s="10"/>
      <c r="DK3" s="10"/>
      <c r="DL3" s="10"/>
      <c r="DM3" s="10"/>
      <c r="DN3" s="10"/>
      <c r="DO3" s="10"/>
      <c r="DP3" s="10"/>
      <c r="DQ3" s="10"/>
      <c r="DR3" s="10"/>
      <c r="DS3" s="10"/>
      <c r="DT3" s="10"/>
      <c r="DU3" s="10"/>
      <c r="DV3" s="10"/>
      <c r="DW3" s="10"/>
      <c r="DX3" s="10"/>
      <c r="DY3" s="10"/>
      <c r="DZ3" s="10"/>
      <c r="EA3" s="10"/>
      <c r="EB3" s="10"/>
      <c r="EC3" s="10"/>
      <c r="ED3" s="10"/>
      <c r="EE3" s="10"/>
      <c r="EF3" s="10"/>
      <c r="EG3" s="10"/>
      <c r="EH3" s="10"/>
      <c r="EI3" s="10"/>
      <c r="EJ3" s="10"/>
      <c r="EK3" s="10"/>
      <c r="EL3" s="10"/>
      <c r="EM3" s="10"/>
      <c r="EN3" s="10"/>
      <c r="EO3" s="10"/>
      <c r="EP3" s="10"/>
      <c r="EQ3" s="10"/>
      <c r="ER3" s="10"/>
      <c r="ES3" s="10"/>
      <c r="ET3" s="10"/>
      <c r="EU3" s="10"/>
      <c r="EV3" s="10"/>
      <c r="EW3" s="10"/>
      <c r="EX3" s="10"/>
      <c r="EY3" s="10"/>
      <c r="EZ3" s="10"/>
      <c r="FA3" s="10"/>
      <c r="FB3" s="10"/>
      <c r="FC3" s="10"/>
      <c r="FD3" s="10"/>
      <c r="FE3" s="10"/>
      <c r="FF3" s="10"/>
      <c r="FG3" s="10"/>
      <c r="FH3" s="10"/>
      <c r="FI3" s="10"/>
      <c r="FJ3" s="10"/>
      <c r="FK3" s="10"/>
      <c r="FL3" s="10"/>
      <c r="FM3" s="10"/>
      <c r="FN3" s="10"/>
      <c r="FO3" s="10"/>
      <c r="FP3" s="10"/>
      <c r="FQ3" s="10"/>
      <c r="FR3" s="10"/>
      <c r="FS3" s="10"/>
      <c r="FT3" s="10"/>
      <c r="FU3" s="10"/>
      <c r="FV3" s="10"/>
      <c r="FW3" s="10"/>
      <c r="FX3" s="10"/>
      <c r="FY3" s="10"/>
      <c r="FZ3" s="10"/>
      <c r="GA3" s="10"/>
      <c r="GB3" s="10"/>
      <c r="GC3" s="10"/>
      <c r="GD3" s="10"/>
      <c r="GE3" s="10"/>
      <c r="GF3" s="10"/>
      <c r="GG3" s="10"/>
      <c r="GH3" s="10"/>
      <c r="GI3" s="10"/>
      <c r="GJ3" s="10"/>
      <c r="GK3" s="10"/>
      <c r="GL3" s="10"/>
      <c r="GM3" s="10"/>
      <c r="GN3" s="10"/>
      <c r="GO3" s="10"/>
      <c r="GP3" s="10"/>
      <c r="GQ3" s="10"/>
      <c r="GR3" s="10"/>
      <c r="GS3" s="10"/>
      <c r="GT3" s="10"/>
      <c r="GU3" s="10"/>
      <c r="GV3" s="10"/>
      <c r="GW3" s="10"/>
      <c r="GX3" s="10"/>
      <c r="GY3" s="10"/>
      <c r="GZ3" s="10"/>
      <c r="HA3" s="10"/>
      <c r="HB3" s="10"/>
      <c r="HC3" s="10"/>
      <c r="HD3" s="10"/>
      <c r="HE3" s="10"/>
      <c r="HF3" s="10"/>
      <c r="HG3" s="10"/>
      <c r="HH3" s="10"/>
      <c r="HI3" s="10"/>
      <c r="HJ3" s="10"/>
      <c r="HK3" s="10"/>
      <c r="HL3" s="10"/>
      <c r="HM3" s="10"/>
      <c r="HN3" s="10"/>
      <c r="HO3" s="10"/>
      <c r="HP3" s="10"/>
      <c r="HQ3" s="10"/>
      <c r="HR3" s="10"/>
      <c r="HS3" s="10"/>
      <c r="HT3" s="10"/>
      <c r="HU3" s="10"/>
      <c r="HV3" s="10"/>
      <c r="HW3" s="10"/>
      <c r="HX3" s="10"/>
      <c r="HY3" s="10"/>
      <c r="HZ3" s="10"/>
      <c r="IA3" s="10"/>
      <c r="IB3" s="10"/>
      <c r="IC3" s="10"/>
      <c r="ID3" s="10"/>
    </row>
    <row r="4" spans="1:238" s="1" customFormat="1" ht="21.75" hidden="1" customHeight="1" thickBot="1" x14ac:dyDescent="0.4">
      <c r="B4" s="2" t="s">
        <v>33</v>
      </c>
      <c r="C4" s="71">
        <v>0.2</v>
      </c>
      <c r="D4" s="72"/>
      <c r="E4" s="71">
        <v>0.2</v>
      </c>
      <c r="F4" s="72"/>
      <c r="G4" s="71">
        <v>0.2</v>
      </c>
      <c r="H4" s="72"/>
      <c r="I4" s="24">
        <v>0.2</v>
      </c>
      <c r="J4" s="3"/>
      <c r="K4" s="71">
        <v>0.3</v>
      </c>
      <c r="L4" s="72"/>
      <c r="M4" s="24">
        <v>0.3</v>
      </c>
      <c r="N4" s="3"/>
      <c r="O4" s="24">
        <v>0.4</v>
      </c>
      <c r="P4" s="3"/>
      <c r="Q4" s="24">
        <v>0.4</v>
      </c>
      <c r="R4" s="3"/>
      <c r="S4" s="24">
        <v>0.5</v>
      </c>
      <c r="T4" s="3"/>
      <c r="U4" s="24">
        <v>0.5</v>
      </c>
      <c r="V4" s="3"/>
      <c r="W4" s="24">
        <v>1</v>
      </c>
      <c r="X4" s="3"/>
      <c r="Y4" s="50">
        <v>1</v>
      </c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  <c r="BS4" s="8"/>
      <c r="BT4" s="8"/>
      <c r="BU4" s="8"/>
      <c r="BV4" s="8"/>
      <c r="BW4" s="8"/>
      <c r="BX4" s="8"/>
      <c r="BY4" s="8"/>
      <c r="BZ4" s="8"/>
      <c r="CA4" s="8"/>
      <c r="CB4" s="8"/>
      <c r="CC4" s="8"/>
      <c r="CD4" s="8"/>
      <c r="CE4" s="8"/>
      <c r="CF4" s="8"/>
      <c r="CG4" s="8"/>
      <c r="CH4" s="8"/>
      <c r="CI4" s="8"/>
      <c r="CJ4" s="8"/>
      <c r="CK4" s="8"/>
      <c r="CL4" s="8"/>
      <c r="CM4" s="8"/>
      <c r="CN4" s="8"/>
      <c r="CO4" s="8"/>
      <c r="CP4" s="8"/>
      <c r="CQ4" s="8"/>
      <c r="CR4" s="8"/>
      <c r="CS4" s="8"/>
      <c r="CT4" s="8"/>
      <c r="CU4" s="8"/>
      <c r="CV4" s="8"/>
      <c r="CW4" s="8"/>
      <c r="CX4" s="8"/>
      <c r="CY4" s="8"/>
      <c r="CZ4" s="8"/>
      <c r="DA4" s="8"/>
      <c r="DB4" s="8"/>
      <c r="DC4" s="8"/>
      <c r="DD4" s="8"/>
      <c r="DE4" s="8"/>
      <c r="DF4" s="8"/>
      <c r="DG4" s="8"/>
      <c r="DH4" s="8"/>
      <c r="DI4" s="8"/>
      <c r="DJ4" s="8"/>
      <c r="DK4" s="8"/>
      <c r="DL4" s="8"/>
      <c r="DM4" s="8"/>
      <c r="DN4" s="8"/>
      <c r="DO4" s="8"/>
      <c r="DP4" s="8"/>
      <c r="DQ4" s="8"/>
      <c r="DR4" s="8"/>
      <c r="DS4" s="8"/>
      <c r="DT4" s="8"/>
      <c r="DU4" s="8"/>
      <c r="DV4" s="8"/>
      <c r="DW4" s="8"/>
      <c r="DX4" s="8"/>
      <c r="DY4" s="8"/>
      <c r="DZ4" s="8"/>
      <c r="EA4" s="8"/>
      <c r="EB4" s="8"/>
      <c r="EC4" s="8"/>
      <c r="ED4" s="8"/>
      <c r="EE4" s="8"/>
      <c r="EF4" s="8"/>
      <c r="EG4" s="8"/>
      <c r="EH4" s="8"/>
      <c r="EI4" s="8"/>
      <c r="EJ4" s="8"/>
      <c r="EK4" s="8"/>
      <c r="EL4" s="8"/>
      <c r="EM4" s="8"/>
      <c r="EN4" s="8"/>
      <c r="EO4" s="8"/>
      <c r="EP4" s="8"/>
      <c r="EQ4" s="8"/>
      <c r="ER4" s="8"/>
      <c r="ES4" s="8"/>
      <c r="ET4" s="8"/>
      <c r="EU4" s="8"/>
      <c r="EV4" s="8"/>
      <c r="EW4" s="8"/>
      <c r="EX4" s="8"/>
      <c r="EY4" s="8"/>
      <c r="EZ4" s="8"/>
      <c r="FA4" s="8"/>
      <c r="FB4" s="8"/>
      <c r="FC4" s="8"/>
      <c r="FD4" s="8"/>
      <c r="FE4" s="8"/>
      <c r="FF4" s="8"/>
      <c r="FG4" s="8"/>
      <c r="FH4" s="8"/>
      <c r="FI4" s="8"/>
      <c r="FJ4" s="8"/>
      <c r="FK4" s="8"/>
      <c r="FL4" s="8"/>
      <c r="FM4" s="8"/>
      <c r="FN4" s="8"/>
      <c r="FO4" s="8"/>
      <c r="FP4" s="8"/>
      <c r="FQ4" s="8"/>
      <c r="FR4" s="8"/>
      <c r="FS4" s="8"/>
      <c r="FT4" s="8"/>
      <c r="FU4" s="8"/>
      <c r="FV4" s="8"/>
      <c r="FW4" s="8"/>
      <c r="FX4" s="8"/>
      <c r="FY4" s="8"/>
      <c r="FZ4" s="8"/>
      <c r="GA4" s="8"/>
      <c r="GB4" s="8"/>
      <c r="GC4" s="8"/>
      <c r="GD4" s="8"/>
      <c r="GE4" s="8"/>
      <c r="GF4" s="8"/>
      <c r="GG4" s="8"/>
      <c r="GH4" s="8"/>
      <c r="GI4" s="8"/>
      <c r="GJ4" s="8"/>
      <c r="GK4" s="8"/>
      <c r="GL4" s="8"/>
      <c r="GM4" s="8"/>
      <c r="GN4" s="8"/>
      <c r="GO4" s="8"/>
      <c r="GP4" s="8"/>
      <c r="GQ4" s="8"/>
      <c r="GR4" s="8"/>
      <c r="GS4" s="8"/>
      <c r="GT4" s="8"/>
      <c r="GU4" s="8"/>
      <c r="GV4" s="8"/>
      <c r="GW4" s="8"/>
      <c r="GX4" s="8"/>
      <c r="GY4" s="8"/>
      <c r="GZ4" s="8"/>
      <c r="HA4" s="8"/>
      <c r="HB4" s="8"/>
      <c r="HC4" s="8"/>
      <c r="HD4" s="8"/>
      <c r="HE4" s="8"/>
      <c r="HF4" s="8"/>
      <c r="HG4" s="8"/>
      <c r="HH4" s="8"/>
      <c r="HI4" s="8"/>
      <c r="HJ4" s="8"/>
      <c r="HK4" s="8"/>
      <c r="HL4" s="8"/>
      <c r="HM4" s="8"/>
      <c r="HN4" s="8"/>
      <c r="HO4" s="8"/>
      <c r="HP4" s="8"/>
      <c r="HQ4" s="8"/>
      <c r="HR4" s="8"/>
      <c r="HS4" s="8"/>
      <c r="HT4" s="8"/>
      <c r="HU4" s="8"/>
      <c r="HV4" s="8"/>
      <c r="HW4" s="8"/>
      <c r="HX4" s="8"/>
      <c r="HY4" s="8"/>
      <c r="HZ4" s="8"/>
      <c r="IA4" s="8"/>
      <c r="IB4" s="8"/>
      <c r="IC4" s="8"/>
      <c r="ID4" s="8"/>
    </row>
    <row r="5" spans="1:238" s="40" customFormat="1" ht="22.5" hidden="1" customHeight="1" x14ac:dyDescent="0.25">
      <c r="A5" s="37"/>
      <c r="B5" s="41" t="s">
        <v>34</v>
      </c>
      <c r="C5" s="38">
        <v>15</v>
      </c>
      <c r="D5" s="38"/>
      <c r="E5" s="38">
        <v>15</v>
      </c>
      <c r="F5" s="38"/>
      <c r="G5" s="38">
        <v>15</v>
      </c>
      <c r="H5" s="38"/>
      <c r="I5" s="38">
        <v>15</v>
      </c>
      <c r="J5" s="38"/>
      <c r="K5" s="38">
        <v>20</v>
      </c>
      <c r="L5" s="38"/>
      <c r="M5" s="38">
        <v>20</v>
      </c>
      <c r="N5" s="38"/>
      <c r="O5" s="38">
        <v>25</v>
      </c>
      <c r="P5" s="38"/>
      <c r="Q5" s="38">
        <v>25</v>
      </c>
      <c r="R5" s="38"/>
      <c r="S5" s="38">
        <v>30</v>
      </c>
      <c r="T5" s="38"/>
      <c r="U5" s="38">
        <v>30</v>
      </c>
      <c r="V5" s="38"/>
      <c r="W5" s="38">
        <v>200</v>
      </c>
      <c r="X5" s="38"/>
      <c r="Y5" s="50">
        <v>1</v>
      </c>
      <c r="Z5" s="39"/>
      <c r="AA5" s="39"/>
      <c r="AB5" s="39"/>
      <c r="AC5" s="39"/>
      <c r="AD5" s="39"/>
      <c r="AE5" s="39"/>
      <c r="AF5" s="39"/>
      <c r="AG5" s="39"/>
      <c r="AH5" s="39"/>
      <c r="AI5" s="39"/>
      <c r="AJ5" s="39"/>
      <c r="AK5" s="39"/>
      <c r="AL5" s="39"/>
      <c r="AM5" s="39"/>
      <c r="AN5" s="39"/>
      <c r="AO5" s="39"/>
      <c r="AP5" s="39"/>
      <c r="AQ5" s="39"/>
      <c r="AR5" s="39"/>
      <c r="AS5" s="39"/>
      <c r="AT5" s="39"/>
      <c r="AU5" s="39"/>
      <c r="AV5" s="39"/>
      <c r="AW5" s="39"/>
      <c r="AX5" s="39"/>
      <c r="AY5" s="39"/>
      <c r="AZ5" s="39"/>
      <c r="BA5" s="39"/>
      <c r="BB5" s="39"/>
      <c r="BC5" s="39"/>
      <c r="BD5" s="39"/>
      <c r="BE5" s="39"/>
      <c r="BF5" s="39"/>
      <c r="BG5" s="39"/>
      <c r="BH5" s="39"/>
      <c r="BI5" s="39"/>
      <c r="BJ5" s="39"/>
      <c r="BK5" s="39"/>
      <c r="BL5" s="39"/>
      <c r="BM5" s="39"/>
      <c r="BN5" s="39"/>
      <c r="BO5" s="39"/>
      <c r="BP5" s="39"/>
      <c r="BQ5" s="39"/>
      <c r="BR5" s="39"/>
      <c r="BS5" s="39"/>
      <c r="BT5" s="39"/>
      <c r="BU5" s="39"/>
      <c r="BV5" s="39"/>
      <c r="BW5" s="39"/>
      <c r="BX5" s="39"/>
      <c r="BY5" s="39"/>
      <c r="BZ5" s="39"/>
      <c r="CA5" s="39"/>
      <c r="CB5" s="39"/>
      <c r="CC5" s="39"/>
      <c r="CD5" s="39"/>
      <c r="CE5" s="39"/>
      <c r="CF5" s="39"/>
      <c r="CG5" s="39"/>
      <c r="CH5" s="39"/>
      <c r="CI5" s="39"/>
      <c r="CJ5" s="39"/>
      <c r="CK5" s="39"/>
      <c r="CL5" s="39"/>
      <c r="CM5" s="39"/>
      <c r="CN5" s="39"/>
      <c r="CO5" s="39"/>
      <c r="CP5" s="39"/>
      <c r="CQ5" s="39"/>
      <c r="CR5" s="39"/>
      <c r="CS5" s="39"/>
      <c r="CT5" s="39"/>
      <c r="CU5" s="39"/>
      <c r="CV5" s="39"/>
      <c r="CW5" s="39"/>
      <c r="CX5" s="39"/>
      <c r="CY5" s="39"/>
      <c r="CZ5" s="39"/>
      <c r="DA5" s="39"/>
      <c r="DB5" s="39"/>
      <c r="DC5" s="39"/>
      <c r="DD5" s="39"/>
      <c r="DE5" s="39"/>
      <c r="DF5" s="39"/>
      <c r="DG5" s="39"/>
      <c r="DH5" s="39"/>
      <c r="DI5" s="39"/>
      <c r="DJ5" s="39"/>
      <c r="DK5" s="39"/>
      <c r="DL5" s="39"/>
      <c r="DM5" s="39"/>
      <c r="DN5" s="39"/>
      <c r="DO5" s="39"/>
      <c r="DP5" s="39"/>
      <c r="DQ5" s="39"/>
      <c r="DR5" s="39"/>
      <c r="DS5" s="39"/>
      <c r="DT5" s="39"/>
      <c r="DU5" s="39"/>
      <c r="DV5" s="39"/>
      <c r="DW5" s="39"/>
      <c r="DX5" s="39"/>
      <c r="DY5" s="39"/>
      <c r="DZ5" s="39"/>
      <c r="EA5" s="39"/>
      <c r="EB5" s="39"/>
      <c r="EC5" s="39"/>
      <c r="ED5" s="39"/>
      <c r="EE5" s="39"/>
      <c r="EF5" s="39"/>
      <c r="EG5" s="39"/>
      <c r="EH5" s="39"/>
      <c r="EI5" s="39"/>
      <c r="EJ5" s="39"/>
      <c r="EK5" s="39"/>
      <c r="EL5" s="39"/>
      <c r="EM5" s="39"/>
      <c r="EN5" s="39"/>
      <c r="EO5" s="39"/>
      <c r="EP5" s="39"/>
      <c r="EQ5" s="39"/>
      <c r="ER5" s="39"/>
      <c r="ES5" s="39"/>
      <c r="ET5" s="39"/>
      <c r="EU5" s="39"/>
      <c r="EV5" s="39"/>
      <c r="EW5" s="39"/>
      <c r="EX5" s="39"/>
      <c r="EY5" s="39"/>
      <c r="EZ5" s="39"/>
      <c r="FA5" s="39"/>
      <c r="FB5" s="39"/>
      <c r="FC5" s="39"/>
      <c r="FD5" s="39"/>
      <c r="FE5" s="39"/>
      <c r="FF5" s="39"/>
      <c r="FG5" s="39"/>
      <c r="FH5" s="39"/>
      <c r="FI5" s="39"/>
      <c r="FJ5" s="39"/>
      <c r="FK5" s="39"/>
      <c r="FL5" s="39"/>
      <c r="FM5" s="39"/>
      <c r="FN5" s="39"/>
      <c r="FO5" s="39"/>
      <c r="FP5" s="39"/>
      <c r="FQ5" s="39"/>
      <c r="FR5" s="39"/>
      <c r="FS5" s="39"/>
      <c r="FT5" s="39"/>
      <c r="FU5" s="39"/>
      <c r="FV5" s="39"/>
      <c r="FW5" s="39"/>
      <c r="FX5" s="39"/>
      <c r="FY5" s="39"/>
      <c r="FZ5" s="39"/>
      <c r="GA5" s="39"/>
      <c r="GB5" s="39"/>
      <c r="GC5" s="39"/>
      <c r="GD5" s="39"/>
      <c r="GE5" s="39"/>
      <c r="GF5" s="39"/>
      <c r="GG5" s="39"/>
      <c r="GH5" s="39"/>
      <c r="GI5" s="39"/>
      <c r="GJ5" s="39"/>
      <c r="GK5" s="39"/>
      <c r="GL5" s="39"/>
      <c r="GM5" s="39"/>
      <c r="GN5" s="39"/>
      <c r="GO5" s="39"/>
      <c r="GP5" s="39"/>
      <c r="GQ5" s="39"/>
      <c r="GR5" s="39"/>
      <c r="GS5" s="39"/>
      <c r="GT5" s="39"/>
      <c r="GU5" s="39"/>
      <c r="GV5" s="39"/>
      <c r="GW5" s="39"/>
      <c r="GX5" s="39"/>
      <c r="GY5" s="39"/>
      <c r="GZ5" s="39"/>
      <c r="HA5" s="39"/>
      <c r="HB5" s="39"/>
      <c r="HC5" s="39"/>
      <c r="HD5" s="39"/>
      <c r="HE5" s="39"/>
      <c r="HF5" s="39"/>
      <c r="HG5" s="39"/>
      <c r="HH5" s="39"/>
      <c r="HI5" s="39"/>
      <c r="HJ5" s="39"/>
      <c r="HK5" s="39"/>
      <c r="HL5" s="39"/>
      <c r="HM5" s="39"/>
      <c r="HN5" s="39"/>
      <c r="HO5" s="39"/>
      <c r="HP5" s="39"/>
      <c r="HQ5" s="39"/>
      <c r="HR5" s="39"/>
      <c r="HS5" s="39"/>
      <c r="HT5" s="39"/>
      <c r="HU5" s="39"/>
      <c r="HV5" s="39"/>
      <c r="HW5" s="39"/>
      <c r="HX5" s="39"/>
      <c r="HY5" s="39"/>
      <c r="HZ5" s="39"/>
      <c r="IA5" s="39"/>
      <c r="IB5" s="39"/>
      <c r="IC5" s="39"/>
      <c r="ID5" s="39"/>
    </row>
    <row r="6" spans="1:238" ht="30" customHeight="1" x14ac:dyDescent="0.25">
      <c r="A6" s="89" t="s">
        <v>5</v>
      </c>
      <c r="B6" s="26" t="s">
        <v>31</v>
      </c>
      <c r="C6" s="73">
        <v>0</v>
      </c>
      <c r="D6" s="73"/>
      <c r="E6" s="66">
        <v>7</v>
      </c>
      <c r="F6" s="73"/>
      <c r="G6" s="73">
        <v>15</v>
      </c>
      <c r="H6" s="73"/>
      <c r="I6" s="73">
        <v>15</v>
      </c>
      <c r="J6" s="73"/>
      <c r="K6" s="73">
        <v>20</v>
      </c>
      <c r="L6" s="73"/>
      <c r="M6" s="73">
        <v>20</v>
      </c>
      <c r="N6" s="73"/>
      <c r="O6" s="73">
        <v>25</v>
      </c>
      <c r="P6" s="73"/>
      <c r="Q6" s="73">
        <v>25</v>
      </c>
      <c r="R6" s="73"/>
      <c r="S6" s="73">
        <v>35</v>
      </c>
      <c r="T6" s="73"/>
      <c r="U6" s="73">
        <v>35</v>
      </c>
      <c r="V6" s="73"/>
      <c r="W6" s="73">
        <v>40</v>
      </c>
      <c r="X6" s="73"/>
      <c r="Y6" s="33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"/>
      <c r="ID6" s="1"/>
    </row>
    <row r="7" spans="1:238" ht="15.75" x14ac:dyDescent="0.25">
      <c r="A7" s="90"/>
      <c r="B7" s="26" t="s">
        <v>6</v>
      </c>
      <c r="C7" s="73">
        <v>0</v>
      </c>
      <c r="D7" s="73"/>
      <c r="E7" s="66">
        <v>15</v>
      </c>
      <c r="F7" s="73"/>
      <c r="G7" s="73">
        <v>25</v>
      </c>
      <c r="H7" s="73"/>
      <c r="I7" s="73">
        <v>25</v>
      </c>
      <c r="J7" s="73"/>
      <c r="K7" s="73">
        <v>30</v>
      </c>
      <c r="L7" s="73"/>
      <c r="M7" s="73">
        <v>30</v>
      </c>
      <c r="N7" s="73"/>
      <c r="O7" s="73">
        <v>35</v>
      </c>
      <c r="P7" s="73"/>
      <c r="Q7" s="73">
        <v>35</v>
      </c>
      <c r="R7" s="73"/>
      <c r="S7" s="73">
        <v>45</v>
      </c>
      <c r="T7" s="73"/>
      <c r="U7" s="73">
        <v>45</v>
      </c>
      <c r="V7" s="73"/>
      <c r="W7" s="73">
        <v>50</v>
      </c>
      <c r="X7" s="73"/>
      <c r="Y7" s="33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/>
      <c r="ID7" s="1"/>
    </row>
    <row r="8" spans="1:238" ht="15.75" x14ac:dyDescent="0.25">
      <c r="A8" s="90"/>
      <c r="B8" s="26" t="s">
        <v>56</v>
      </c>
      <c r="C8" s="73">
        <v>0</v>
      </c>
      <c r="D8" s="73"/>
      <c r="E8" s="66">
        <v>22</v>
      </c>
      <c r="F8" s="73"/>
      <c r="G8" s="73">
        <v>100</v>
      </c>
      <c r="H8" s="73"/>
      <c r="I8" s="73">
        <v>160</v>
      </c>
      <c r="J8" s="73"/>
      <c r="K8" s="73">
        <v>235</v>
      </c>
      <c r="L8" s="73"/>
      <c r="M8" s="73">
        <v>330</v>
      </c>
      <c r="N8" s="73"/>
      <c r="O8" s="73">
        <v>450</v>
      </c>
      <c r="P8" s="73"/>
      <c r="Q8" s="73">
        <v>585</v>
      </c>
      <c r="R8" s="73"/>
      <c r="S8" s="73">
        <v>805</v>
      </c>
      <c r="T8" s="73"/>
      <c r="U8" s="73">
        <v>900</v>
      </c>
      <c r="V8" s="73"/>
      <c r="W8" s="73">
        <v>945</v>
      </c>
      <c r="X8" s="73"/>
      <c r="Y8" s="33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/>
      <c r="ID8" s="1"/>
    </row>
    <row r="9" spans="1:238" s="1" customFormat="1" ht="42" customHeight="1" x14ac:dyDescent="0.25">
      <c r="A9" s="90"/>
      <c r="B9" s="26" t="s">
        <v>57</v>
      </c>
      <c r="C9" s="65">
        <v>0</v>
      </c>
      <c r="D9" s="66"/>
      <c r="E9" s="103">
        <v>30</v>
      </c>
      <c r="F9" s="66"/>
      <c r="G9" s="65">
        <v>90</v>
      </c>
      <c r="H9" s="66"/>
      <c r="I9" s="65">
        <v>130</v>
      </c>
      <c r="J9" s="66"/>
      <c r="K9" s="65">
        <v>185</v>
      </c>
      <c r="L9" s="66"/>
      <c r="M9" s="65">
        <v>250</v>
      </c>
      <c r="N9" s="66"/>
      <c r="O9" s="65">
        <v>335</v>
      </c>
      <c r="P9" s="66"/>
      <c r="Q9" s="65">
        <v>425</v>
      </c>
      <c r="R9" s="66"/>
      <c r="S9" s="65">
        <v>580</v>
      </c>
      <c r="T9" s="66"/>
      <c r="U9" s="65">
        <v>645</v>
      </c>
      <c r="V9" s="66"/>
      <c r="W9" s="65">
        <v>680</v>
      </c>
      <c r="X9" s="66"/>
      <c r="Y9" s="33"/>
    </row>
    <row r="10" spans="1:238" ht="15.75" x14ac:dyDescent="0.25">
      <c r="A10" s="90"/>
      <c r="B10" s="26" t="s">
        <v>7</v>
      </c>
      <c r="C10" s="65">
        <v>0</v>
      </c>
      <c r="D10" s="66"/>
      <c r="E10" s="103">
        <v>22</v>
      </c>
      <c r="F10" s="66"/>
      <c r="G10" s="65">
        <v>60</v>
      </c>
      <c r="H10" s="66"/>
      <c r="I10" s="65">
        <v>80</v>
      </c>
      <c r="J10" s="66"/>
      <c r="K10" s="65">
        <v>110</v>
      </c>
      <c r="L10" s="66"/>
      <c r="M10" s="65">
        <v>140</v>
      </c>
      <c r="N10" s="66"/>
      <c r="O10" s="65">
        <v>185</v>
      </c>
      <c r="P10" s="66"/>
      <c r="Q10" s="65">
        <v>230</v>
      </c>
      <c r="R10" s="66"/>
      <c r="S10" s="65">
        <v>315</v>
      </c>
      <c r="T10" s="66"/>
      <c r="U10" s="65">
        <v>345</v>
      </c>
      <c r="V10" s="66"/>
      <c r="W10" s="65">
        <v>365</v>
      </c>
      <c r="X10" s="66"/>
      <c r="Y10" s="33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</row>
    <row r="11" spans="1:238" ht="15.75" x14ac:dyDescent="0.25">
      <c r="A11" s="90"/>
      <c r="B11" s="26" t="s">
        <v>28</v>
      </c>
      <c r="C11" s="65">
        <v>0</v>
      </c>
      <c r="D11" s="66"/>
      <c r="E11" s="103">
        <v>5</v>
      </c>
      <c r="F11" s="66"/>
      <c r="G11" s="65">
        <v>10</v>
      </c>
      <c r="H11" s="66"/>
      <c r="I11" s="65">
        <v>10</v>
      </c>
      <c r="J11" s="66"/>
      <c r="K11" s="65">
        <v>15</v>
      </c>
      <c r="L11" s="66"/>
      <c r="M11" s="65">
        <v>15</v>
      </c>
      <c r="N11" s="66"/>
      <c r="O11" s="65">
        <v>20</v>
      </c>
      <c r="P11" s="66"/>
      <c r="Q11" s="65">
        <v>20</v>
      </c>
      <c r="R11" s="66"/>
      <c r="S11" s="65">
        <v>30</v>
      </c>
      <c r="T11" s="66"/>
      <c r="U11" s="65">
        <v>30</v>
      </c>
      <c r="V11" s="66"/>
      <c r="W11" s="65">
        <v>35</v>
      </c>
      <c r="X11" s="66"/>
      <c r="Y11" s="33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  <c r="HQ11" s="1"/>
      <c r="HR11" s="1"/>
      <c r="HS11" s="1"/>
      <c r="HT11" s="1"/>
      <c r="HU11" s="1"/>
      <c r="HV11" s="1"/>
      <c r="HW11" s="1"/>
      <c r="HX11" s="1"/>
      <c r="HY11" s="1"/>
      <c r="HZ11" s="1"/>
      <c r="IA11" s="1"/>
      <c r="IB11" s="1"/>
      <c r="IC11" s="1"/>
      <c r="ID11" s="1"/>
    </row>
    <row r="12" spans="1:238" s="1" customFormat="1" ht="16.5" thickBot="1" x14ac:dyDescent="0.3">
      <c r="A12" s="91"/>
      <c r="B12" s="26" t="s">
        <v>51</v>
      </c>
      <c r="C12" s="65">
        <v>0</v>
      </c>
      <c r="D12" s="66"/>
      <c r="E12" s="65">
        <v>0</v>
      </c>
      <c r="F12" s="66"/>
      <c r="G12" s="65">
        <v>0</v>
      </c>
      <c r="H12" s="66"/>
      <c r="I12" s="65">
        <v>0</v>
      </c>
      <c r="J12" s="66"/>
      <c r="K12" s="65">
        <v>0</v>
      </c>
      <c r="L12" s="66"/>
      <c r="M12" s="65">
        <v>0</v>
      </c>
      <c r="N12" s="66"/>
      <c r="O12" s="65">
        <v>0</v>
      </c>
      <c r="P12" s="66"/>
      <c r="Q12" s="65">
        <v>0</v>
      </c>
      <c r="R12" s="66"/>
      <c r="S12" s="65">
        <v>0</v>
      </c>
      <c r="T12" s="66"/>
      <c r="U12" s="65">
        <v>0</v>
      </c>
      <c r="V12" s="66"/>
      <c r="W12" s="65">
        <v>0</v>
      </c>
      <c r="X12" s="66"/>
      <c r="Y12" s="33"/>
    </row>
    <row r="13" spans="1:238" ht="59.25" customHeight="1" x14ac:dyDescent="0.25">
      <c r="A13" s="14"/>
      <c r="B13" s="27"/>
      <c r="C13" s="99"/>
      <c r="D13" s="98"/>
      <c r="E13" s="97"/>
      <c r="F13" s="98"/>
      <c r="G13" s="99"/>
      <c r="H13" s="98"/>
      <c r="I13" s="99"/>
      <c r="J13" s="98"/>
      <c r="K13" s="99"/>
      <c r="L13" s="98"/>
      <c r="M13" s="99"/>
      <c r="N13" s="98"/>
      <c r="O13" s="99"/>
      <c r="P13" s="98"/>
      <c r="Q13" s="99"/>
      <c r="R13" s="98"/>
      <c r="S13" s="99"/>
      <c r="T13" s="98"/>
      <c r="U13" s="99"/>
      <c r="V13" s="98"/>
      <c r="W13" s="87" t="s">
        <v>54</v>
      </c>
      <c r="X13" s="88"/>
      <c r="Y13" s="34" t="s">
        <v>8</v>
      </c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/>
      <c r="GR13" s="1"/>
      <c r="GS13" s="1"/>
      <c r="GT13" s="1"/>
      <c r="GU13" s="1"/>
      <c r="GV13" s="1"/>
      <c r="GW13" s="1"/>
      <c r="GX13" s="1"/>
      <c r="GY13" s="1"/>
      <c r="GZ13" s="1"/>
      <c r="HA13" s="1"/>
      <c r="HB13" s="1"/>
      <c r="HC13" s="1"/>
      <c r="HD13" s="1"/>
      <c r="HE13" s="1"/>
      <c r="HF13" s="1"/>
      <c r="HG13" s="1"/>
      <c r="HH13" s="1"/>
      <c r="HI13" s="1"/>
      <c r="HJ13" s="1"/>
      <c r="HK13" s="1"/>
      <c r="HL13" s="1"/>
      <c r="HM13" s="1"/>
      <c r="HN13" s="1"/>
      <c r="HO13" s="1"/>
      <c r="HP13" s="1"/>
      <c r="HQ13" s="1"/>
      <c r="HR13" s="1"/>
      <c r="HS13" s="1"/>
      <c r="HT13" s="1"/>
      <c r="HU13" s="1"/>
      <c r="HV13" s="1"/>
      <c r="HW13" s="1"/>
      <c r="HX13" s="1"/>
      <c r="HY13" s="1"/>
      <c r="HZ13" s="1"/>
      <c r="IA13" s="1"/>
      <c r="IB13" s="1"/>
      <c r="IC13" s="1"/>
      <c r="ID13" s="1"/>
    </row>
    <row r="14" spans="1:238" ht="30" x14ac:dyDescent="0.25">
      <c r="A14" s="92" t="s">
        <v>9</v>
      </c>
      <c r="B14" s="28" t="s">
        <v>32</v>
      </c>
      <c r="C14" s="74">
        <v>15</v>
      </c>
      <c r="D14" s="75"/>
      <c r="E14" s="74">
        <v>15</v>
      </c>
      <c r="F14" s="75"/>
      <c r="G14" s="74">
        <v>15</v>
      </c>
      <c r="H14" s="75"/>
      <c r="I14" s="74">
        <v>15</v>
      </c>
      <c r="J14" s="75"/>
      <c r="K14" s="74">
        <v>15</v>
      </c>
      <c r="L14" s="75"/>
      <c r="M14" s="74">
        <v>22</v>
      </c>
      <c r="N14" s="75"/>
      <c r="O14" s="74">
        <v>26</v>
      </c>
      <c r="P14" s="75"/>
      <c r="Q14" s="74">
        <v>28</v>
      </c>
      <c r="R14" s="75"/>
      <c r="S14" s="74">
        <v>36</v>
      </c>
      <c r="T14" s="75"/>
      <c r="U14" s="74">
        <v>38</v>
      </c>
      <c r="V14" s="75"/>
      <c r="W14" s="63">
        <v>40</v>
      </c>
      <c r="X14" s="64"/>
      <c r="Y14" s="35" t="s">
        <v>52</v>
      </c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F14" s="1"/>
      <c r="GG14" s="1"/>
      <c r="GH14" s="1"/>
      <c r="GI14" s="1"/>
      <c r="GJ14" s="1"/>
      <c r="GK14" s="1"/>
      <c r="GL14" s="1"/>
      <c r="GM14" s="1"/>
      <c r="GN14" s="1"/>
      <c r="GO14" s="1"/>
      <c r="GP14" s="1"/>
      <c r="GQ14" s="1"/>
      <c r="GR14" s="1"/>
      <c r="GS14" s="1"/>
      <c r="GT14" s="1"/>
      <c r="GU14" s="1"/>
      <c r="GV14" s="1"/>
      <c r="GW14" s="1"/>
      <c r="GX14" s="1"/>
      <c r="GY14" s="1"/>
      <c r="GZ14" s="1"/>
      <c r="HA14" s="1"/>
      <c r="HB14" s="1"/>
      <c r="HC14" s="1"/>
      <c r="HD14" s="1"/>
      <c r="HE14" s="1"/>
      <c r="HF14" s="1"/>
      <c r="HG14" s="1"/>
      <c r="HH14" s="1"/>
      <c r="HI14" s="1"/>
      <c r="HJ14" s="1"/>
      <c r="HK14" s="1"/>
      <c r="HL14" s="1"/>
      <c r="HM14" s="1"/>
      <c r="HN14" s="1"/>
      <c r="HO14" s="1"/>
      <c r="HP14" s="1"/>
      <c r="HQ14" s="1"/>
      <c r="HR14" s="1"/>
      <c r="HS14" s="1"/>
      <c r="HT14" s="1"/>
      <c r="HU14" s="1"/>
      <c r="HV14" s="1"/>
      <c r="HW14" s="1"/>
      <c r="HX14" s="1"/>
      <c r="HY14" s="1"/>
      <c r="HZ14" s="1"/>
      <c r="IA14" s="1"/>
      <c r="IB14" s="1"/>
      <c r="IC14" s="1"/>
      <c r="ID14" s="1"/>
    </row>
    <row r="15" spans="1:238" ht="15.75" x14ac:dyDescent="0.25">
      <c r="A15" s="93"/>
      <c r="B15" s="28" t="s">
        <v>10</v>
      </c>
      <c r="C15" s="74">
        <v>30</v>
      </c>
      <c r="D15" s="75"/>
      <c r="E15" s="96">
        <v>30</v>
      </c>
      <c r="F15" s="75"/>
      <c r="G15" s="74">
        <v>30</v>
      </c>
      <c r="H15" s="75"/>
      <c r="I15" s="74">
        <v>30</v>
      </c>
      <c r="J15" s="75"/>
      <c r="K15" s="74">
        <v>30</v>
      </c>
      <c r="L15" s="75"/>
      <c r="M15" s="74">
        <v>35</v>
      </c>
      <c r="N15" s="75"/>
      <c r="O15" s="74">
        <v>35</v>
      </c>
      <c r="P15" s="75"/>
      <c r="Q15" s="74">
        <v>35</v>
      </c>
      <c r="R15" s="75"/>
      <c r="S15" s="74">
        <v>45</v>
      </c>
      <c r="T15" s="75"/>
      <c r="U15" s="74">
        <v>45</v>
      </c>
      <c r="V15" s="75"/>
      <c r="W15" s="63">
        <v>50</v>
      </c>
      <c r="X15" s="64"/>
      <c r="Y15" s="35" t="s">
        <v>52</v>
      </c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F15" s="1"/>
      <c r="GG15" s="1"/>
      <c r="GH15" s="1"/>
      <c r="GI15" s="1"/>
      <c r="GJ15" s="1"/>
      <c r="GK15" s="1"/>
      <c r="GL15" s="1"/>
      <c r="GM15" s="1"/>
      <c r="GN15" s="1"/>
      <c r="GO15" s="1"/>
      <c r="GP15" s="1"/>
      <c r="GQ15" s="1"/>
      <c r="GR15" s="1"/>
      <c r="GS15" s="1"/>
      <c r="GT15" s="1"/>
      <c r="GU15" s="1"/>
      <c r="GV15" s="1"/>
      <c r="GW15" s="1"/>
      <c r="GX15" s="1"/>
      <c r="GY15" s="1"/>
      <c r="GZ15" s="1"/>
      <c r="HA15" s="1"/>
      <c r="HB15" s="1"/>
      <c r="HC15" s="1"/>
      <c r="HD15" s="1"/>
      <c r="HE15" s="1"/>
      <c r="HF15" s="1"/>
      <c r="HG15" s="1"/>
      <c r="HH15" s="1"/>
      <c r="HI15" s="1"/>
      <c r="HJ15" s="1"/>
      <c r="HK15" s="1"/>
      <c r="HL15" s="1"/>
      <c r="HM15" s="1"/>
      <c r="HN15" s="1"/>
      <c r="HO15" s="1"/>
      <c r="HP15" s="1"/>
      <c r="HQ15" s="1"/>
      <c r="HR15" s="1"/>
      <c r="HS15" s="1"/>
      <c r="HT15" s="1"/>
      <c r="HU15" s="1"/>
      <c r="HV15" s="1"/>
      <c r="HW15" s="1"/>
      <c r="HX15" s="1"/>
      <c r="HY15" s="1"/>
      <c r="HZ15" s="1"/>
      <c r="IA15" s="1"/>
      <c r="IB15" s="1"/>
      <c r="IC15" s="1"/>
      <c r="ID15" s="1"/>
    </row>
    <row r="16" spans="1:238" ht="15.75" x14ac:dyDescent="0.25">
      <c r="A16" s="93"/>
      <c r="B16" s="28" t="s">
        <v>56</v>
      </c>
      <c r="C16" s="74">
        <v>235</v>
      </c>
      <c r="D16" s="75"/>
      <c r="E16" s="96">
        <v>235</v>
      </c>
      <c r="F16" s="75"/>
      <c r="G16" s="74">
        <v>235</v>
      </c>
      <c r="H16" s="75"/>
      <c r="I16" s="74">
        <v>235</v>
      </c>
      <c r="J16" s="75"/>
      <c r="K16" s="74">
        <v>235</v>
      </c>
      <c r="L16" s="75"/>
      <c r="M16" s="74">
        <v>330</v>
      </c>
      <c r="N16" s="75"/>
      <c r="O16" s="74">
        <v>450</v>
      </c>
      <c r="P16" s="75"/>
      <c r="Q16" s="74">
        <v>585</v>
      </c>
      <c r="R16" s="75"/>
      <c r="S16" s="74">
        <v>805</v>
      </c>
      <c r="T16" s="75"/>
      <c r="U16" s="74">
        <v>900</v>
      </c>
      <c r="V16" s="75"/>
      <c r="W16" s="63">
        <v>945</v>
      </c>
      <c r="X16" s="64"/>
      <c r="Y16" s="36" t="s">
        <v>11</v>
      </c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  <c r="ID16" s="1"/>
    </row>
    <row r="17" spans="1:238" ht="42" customHeight="1" x14ac:dyDescent="0.25">
      <c r="A17" s="93"/>
      <c r="B17" s="28" t="s">
        <v>57</v>
      </c>
      <c r="C17" s="74">
        <v>185</v>
      </c>
      <c r="D17" s="75"/>
      <c r="E17" s="96">
        <v>185</v>
      </c>
      <c r="F17" s="75"/>
      <c r="G17" s="74">
        <v>185</v>
      </c>
      <c r="H17" s="75"/>
      <c r="I17" s="74">
        <v>185</v>
      </c>
      <c r="J17" s="75"/>
      <c r="K17" s="74">
        <v>185</v>
      </c>
      <c r="L17" s="75"/>
      <c r="M17" s="74">
        <v>250</v>
      </c>
      <c r="N17" s="75"/>
      <c r="O17" s="74">
        <v>335</v>
      </c>
      <c r="P17" s="75"/>
      <c r="Q17" s="74">
        <v>425</v>
      </c>
      <c r="R17" s="75"/>
      <c r="S17" s="74">
        <v>580</v>
      </c>
      <c r="T17" s="75"/>
      <c r="U17" s="74">
        <v>645</v>
      </c>
      <c r="V17" s="75"/>
      <c r="W17" s="63">
        <v>680</v>
      </c>
      <c r="X17" s="64"/>
      <c r="Y17" s="36" t="s">
        <v>12</v>
      </c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1"/>
      <c r="GM17" s="1"/>
      <c r="GN17" s="1"/>
      <c r="GO17" s="1"/>
      <c r="GP17" s="1"/>
      <c r="GQ17" s="1"/>
      <c r="GR17" s="1"/>
      <c r="GS17" s="1"/>
      <c r="GT17" s="1"/>
      <c r="GU17" s="1"/>
      <c r="GV17" s="1"/>
      <c r="GW17" s="1"/>
      <c r="GX17" s="1"/>
      <c r="GY17" s="1"/>
      <c r="GZ17" s="1"/>
      <c r="HA17" s="1"/>
      <c r="HB17" s="1"/>
      <c r="HC17" s="1"/>
      <c r="HD17" s="1"/>
      <c r="HE17" s="1"/>
      <c r="HF17" s="1"/>
      <c r="HG17" s="1"/>
      <c r="HH17" s="1"/>
      <c r="HI17" s="1"/>
      <c r="HJ17" s="1"/>
      <c r="HK17" s="1"/>
      <c r="HL17" s="1"/>
      <c r="HM17" s="1"/>
      <c r="HN17" s="1"/>
      <c r="HO17" s="1"/>
      <c r="HP17" s="1"/>
      <c r="HQ17" s="1"/>
      <c r="HR17" s="1"/>
      <c r="HS17" s="1"/>
      <c r="HT17" s="1"/>
      <c r="HU17" s="1"/>
      <c r="HV17" s="1"/>
      <c r="HW17" s="1"/>
      <c r="HX17" s="1"/>
      <c r="HY17" s="1"/>
      <c r="HZ17" s="1"/>
      <c r="IA17" s="1"/>
      <c r="IB17" s="1"/>
      <c r="IC17" s="1"/>
      <c r="ID17" s="1"/>
    </row>
    <row r="18" spans="1:238" ht="15.75" x14ac:dyDescent="0.25">
      <c r="A18" s="93"/>
      <c r="B18" s="28" t="s">
        <v>7</v>
      </c>
      <c r="C18" s="74">
        <v>110</v>
      </c>
      <c r="D18" s="75"/>
      <c r="E18" s="96">
        <v>110</v>
      </c>
      <c r="F18" s="75"/>
      <c r="G18" s="74">
        <v>110</v>
      </c>
      <c r="H18" s="75"/>
      <c r="I18" s="74">
        <v>110</v>
      </c>
      <c r="J18" s="75"/>
      <c r="K18" s="74">
        <v>110</v>
      </c>
      <c r="L18" s="75"/>
      <c r="M18" s="74">
        <v>140</v>
      </c>
      <c r="N18" s="75"/>
      <c r="O18" s="74">
        <v>185</v>
      </c>
      <c r="P18" s="75"/>
      <c r="Q18" s="74">
        <v>230</v>
      </c>
      <c r="R18" s="75"/>
      <c r="S18" s="74">
        <v>315</v>
      </c>
      <c r="T18" s="75"/>
      <c r="U18" s="74">
        <v>345</v>
      </c>
      <c r="V18" s="75"/>
      <c r="W18" s="63">
        <v>365</v>
      </c>
      <c r="X18" s="64"/>
      <c r="Y18" s="36" t="s">
        <v>12</v>
      </c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1"/>
      <c r="GM18" s="1"/>
      <c r="GN18" s="1"/>
      <c r="GO18" s="1"/>
      <c r="GP18" s="1"/>
      <c r="GQ18" s="1"/>
      <c r="GR18" s="1"/>
      <c r="GS18" s="1"/>
      <c r="GT18" s="1"/>
      <c r="GU18" s="1"/>
      <c r="GV18" s="1"/>
      <c r="GW18" s="1"/>
      <c r="GX18" s="1"/>
      <c r="GY18" s="1"/>
      <c r="GZ18" s="1"/>
      <c r="HA18" s="1"/>
      <c r="HB18" s="1"/>
      <c r="HC18" s="1"/>
      <c r="HD18" s="1"/>
      <c r="HE18" s="1"/>
      <c r="HF18" s="1"/>
      <c r="HG18" s="1"/>
      <c r="HH18" s="1"/>
      <c r="HI18" s="1"/>
      <c r="HJ18" s="1"/>
      <c r="HK18" s="1"/>
      <c r="HL18" s="1"/>
      <c r="HM18" s="1"/>
      <c r="HN18" s="1"/>
      <c r="HO18" s="1"/>
      <c r="HP18" s="1"/>
      <c r="HQ18" s="1"/>
      <c r="HR18" s="1"/>
      <c r="HS18" s="1"/>
      <c r="HT18" s="1"/>
      <c r="HU18" s="1"/>
      <c r="HV18" s="1"/>
      <c r="HW18" s="1"/>
      <c r="HX18" s="1"/>
      <c r="HY18" s="1"/>
      <c r="HZ18" s="1"/>
      <c r="IA18" s="1"/>
      <c r="IB18" s="1"/>
      <c r="IC18" s="1"/>
      <c r="ID18" s="1"/>
    </row>
    <row r="19" spans="1:238" s="1" customFormat="1" ht="15.75" customHeight="1" x14ac:dyDescent="0.25">
      <c r="A19" s="93"/>
      <c r="B19" s="28" t="s">
        <v>29</v>
      </c>
      <c r="C19" s="74">
        <v>7</v>
      </c>
      <c r="D19" s="75"/>
      <c r="E19" s="96">
        <v>7</v>
      </c>
      <c r="F19" s="75"/>
      <c r="G19" s="74">
        <v>7</v>
      </c>
      <c r="H19" s="75"/>
      <c r="I19" s="74">
        <v>7</v>
      </c>
      <c r="J19" s="75"/>
      <c r="K19" s="74">
        <v>7</v>
      </c>
      <c r="L19" s="75"/>
      <c r="M19" s="74">
        <v>15</v>
      </c>
      <c r="N19" s="75"/>
      <c r="O19" s="74">
        <v>20</v>
      </c>
      <c r="P19" s="75"/>
      <c r="Q19" s="74">
        <v>20</v>
      </c>
      <c r="R19" s="75"/>
      <c r="S19" s="74">
        <v>30</v>
      </c>
      <c r="T19" s="75"/>
      <c r="U19" s="74">
        <v>30</v>
      </c>
      <c r="V19" s="75"/>
      <c r="W19" s="63">
        <v>35</v>
      </c>
      <c r="X19" s="64"/>
      <c r="Y19" s="35" t="s">
        <v>13</v>
      </c>
    </row>
    <row r="20" spans="1:238" ht="15.75" customHeight="1" x14ac:dyDescent="0.25">
      <c r="A20" s="93"/>
      <c r="B20" s="28" t="s">
        <v>30</v>
      </c>
      <c r="C20" s="74">
        <v>10</v>
      </c>
      <c r="D20" s="75"/>
      <c r="E20" s="96">
        <v>10</v>
      </c>
      <c r="F20" s="75"/>
      <c r="G20" s="74">
        <v>10</v>
      </c>
      <c r="H20" s="75"/>
      <c r="I20" s="74">
        <v>10</v>
      </c>
      <c r="J20" s="75"/>
      <c r="K20" s="74">
        <v>10</v>
      </c>
      <c r="L20" s="75"/>
      <c r="M20" s="74">
        <v>15</v>
      </c>
      <c r="N20" s="75"/>
      <c r="O20" s="74">
        <v>20</v>
      </c>
      <c r="P20" s="75"/>
      <c r="Q20" s="74">
        <v>20</v>
      </c>
      <c r="R20" s="75"/>
      <c r="S20" s="74">
        <v>30</v>
      </c>
      <c r="T20" s="75"/>
      <c r="U20" s="74">
        <v>30</v>
      </c>
      <c r="V20" s="75"/>
      <c r="W20" s="63">
        <v>35</v>
      </c>
      <c r="X20" s="64"/>
      <c r="Y20" s="35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  <c r="FD20" s="1"/>
      <c r="FE20" s="1"/>
      <c r="FF20" s="1"/>
      <c r="FG20" s="1"/>
      <c r="FH20" s="1"/>
      <c r="FI20" s="1"/>
      <c r="FJ20" s="1"/>
      <c r="FK20" s="1"/>
      <c r="FL20" s="1"/>
      <c r="FM20" s="1"/>
      <c r="FN20" s="1"/>
      <c r="FO20" s="1"/>
      <c r="FP20" s="1"/>
      <c r="FQ20" s="1"/>
      <c r="FR20" s="1"/>
      <c r="FS20" s="1"/>
      <c r="FT20" s="1"/>
      <c r="FU20" s="1"/>
      <c r="FV20" s="1"/>
      <c r="FW20" s="1"/>
      <c r="FX20" s="1"/>
      <c r="FY20" s="1"/>
      <c r="FZ20" s="1"/>
      <c r="GA20" s="1"/>
      <c r="GB20" s="1"/>
      <c r="GC20" s="1"/>
      <c r="GD20" s="1"/>
      <c r="GE20" s="1"/>
      <c r="GF20" s="1"/>
      <c r="GG20" s="1"/>
      <c r="GH20" s="1"/>
      <c r="GI20" s="1"/>
      <c r="GJ20" s="1"/>
      <c r="GK20" s="1"/>
      <c r="GL20" s="1"/>
      <c r="GM20" s="1"/>
      <c r="GN20" s="1"/>
      <c r="GO20" s="1"/>
      <c r="GP20" s="1"/>
      <c r="GQ20" s="1"/>
      <c r="GR20" s="1"/>
      <c r="GS20" s="1"/>
      <c r="GT20" s="1"/>
      <c r="GU20" s="1"/>
      <c r="GV20" s="1"/>
      <c r="GW20" s="1"/>
      <c r="GX20" s="1"/>
      <c r="GY20" s="1"/>
      <c r="GZ20" s="1"/>
      <c r="HA20" s="1"/>
      <c r="HB20" s="1"/>
      <c r="HC20" s="1"/>
      <c r="HD20" s="1"/>
      <c r="HE20" s="1"/>
      <c r="HF20" s="1"/>
      <c r="HG20" s="1"/>
      <c r="HH20" s="1"/>
      <c r="HI20" s="1"/>
      <c r="HJ20" s="1"/>
      <c r="HK20" s="1"/>
      <c r="HL20" s="1"/>
      <c r="HM20" s="1"/>
      <c r="HN20" s="1"/>
      <c r="HO20" s="1"/>
      <c r="HP20" s="1"/>
      <c r="HQ20" s="1"/>
      <c r="HR20" s="1"/>
      <c r="HS20" s="1"/>
      <c r="HT20" s="1"/>
      <c r="HU20" s="1"/>
      <c r="HV20" s="1"/>
      <c r="HW20" s="1"/>
      <c r="HX20" s="1"/>
      <c r="HY20" s="1"/>
      <c r="HZ20" s="1"/>
      <c r="IA20" s="1"/>
      <c r="IB20" s="1"/>
      <c r="IC20" s="1"/>
      <c r="ID20" s="1"/>
    </row>
    <row r="21" spans="1:238" s="1" customFormat="1" ht="15.75" x14ac:dyDescent="0.25">
      <c r="A21" s="94"/>
      <c r="B21" s="28" t="s">
        <v>51</v>
      </c>
      <c r="C21" s="74">
        <v>0</v>
      </c>
      <c r="D21" s="75"/>
      <c r="E21" s="74">
        <v>0</v>
      </c>
      <c r="F21" s="75"/>
      <c r="G21" s="74">
        <v>0</v>
      </c>
      <c r="H21" s="75"/>
      <c r="I21" s="74">
        <v>0</v>
      </c>
      <c r="J21" s="75"/>
      <c r="K21" s="74">
        <v>0</v>
      </c>
      <c r="L21" s="75"/>
      <c r="M21" s="74">
        <v>0</v>
      </c>
      <c r="N21" s="75"/>
      <c r="O21" s="74">
        <v>0</v>
      </c>
      <c r="P21" s="75"/>
      <c r="Q21" s="74">
        <v>0</v>
      </c>
      <c r="R21" s="75"/>
      <c r="S21" s="74">
        <v>0</v>
      </c>
      <c r="T21" s="75"/>
      <c r="U21" s="74">
        <v>0</v>
      </c>
      <c r="V21" s="75"/>
      <c r="W21" s="63">
        <v>0</v>
      </c>
      <c r="X21" s="64"/>
      <c r="Y21" s="35"/>
    </row>
    <row r="22" spans="1:238" s="1" customFormat="1" ht="15.75" x14ac:dyDescent="0.25">
      <c r="A22" s="104" t="s">
        <v>9</v>
      </c>
      <c r="B22" s="44" t="s">
        <v>46</v>
      </c>
      <c r="C22" s="45"/>
      <c r="D22" s="46"/>
      <c r="E22" s="47"/>
      <c r="F22" s="46"/>
      <c r="G22" s="45"/>
      <c r="H22" s="46"/>
      <c r="I22" s="45"/>
      <c r="J22" s="46"/>
      <c r="K22" s="45"/>
      <c r="L22" s="46"/>
      <c r="M22" s="45"/>
      <c r="N22" s="46"/>
      <c r="O22" s="45"/>
      <c r="P22" s="46"/>
      <c r="Q22" s="45"/>
      <c r="R22" s="46"/>
      <c r="S22" s="45"/>
      <c r="T22" s="46"/>
      <c r="U22" s="45"/>
      <c r="V22" s="47"/>
      <c r="W22" s="53"/>
      <c r="X22" s="54"/>
      <c r="Y22" s="48"/>
    </row>
    <row r="23" spans="1:238" s="1" customFormat="1" ht="15" customHeight="1" x14ac:dyDescent="0.25">
      <c r="A23" s="105"/>
      <c r="B23" s="49" t="s">
        <v>47</v>
      </c>
      <c r="C23" s="107">
        <v>15</v>
      </c>
      <c r="D23" s="108"/>
      <c r="E23" s="107">
        <v>15</v>
      </c>
      <c r="F23" s="108"/>
      <c r="G23" s="107">
        <v>15</v>
      </c>
      <c r="H23" s="108"/>
      <c r="I23" s="107">
        <v>15</v>
      </c>
      <c r="J23" s="108"/>
      <c r="K23" s="107">
        <v>15</v>
      </c>
      <c r="L23" s="108"/>
      <c r="M23" s="109">
        <v>22</v>
      </c>
      <c r="N23" s="110"/>
      <c r="O23" s="109">
        <v>26</v>
      </c>
      <c r="P23" s="110"/>
      <c r="Q23" s="109">
        <v>28</v>
      </c>
      <c r="R23" s="110"/>
      <c r="S23" s="109">
        <v>36</v>
      </c>
      <c r="T23" s="110"/>
      <c r="U23" s="109">
        <v>38</v>
      </c>
      <c r="V23" s="110"/>
      <c r="W23" s="67">
        <v>200</v>
      </c>
      <c r="X23" s="68"/>
      <c r="Y23" s="78" t="s">
        <v>48</v>
      </c>
    </row>
    <row r="24" spans="1:238" s="1" customFormat="1" ht="30" customHeight="1" x14ac:dyDescent="0.25">
      <c r="A24" s="105"/>
      <c r="B24" s="49" t="s">
        <v>49</v>
      </c>
      <c r="C24" s="109">
        <v>30</v>
      </c>
      <c r="D24" s="110"/>
      <c r="E24" s="109">
        <v>30</v>
      </c>
      <c r="F24" s="110"/>
      <c r="G24" s="109">
        <v>30</v>
      </c>
      <c r="H24" s="110"/>
      <c r="I24" s="109">
        <v>30</v>
      </c>
      <c r="J24" s="110"/>
      <c r="K24" s="109">
        <v>30</v>
      </c>
      <c r="L24" s="110"/>
      <c r="M24" s="83">
        <v>0.3</v>
      </c>
      <c r="N24" s="84"/>
      <c r="O24" s="83">
        <v>0.35</v>
      </c>
      <c r="P24" s="84"/>
      <c r="Q24" s="83">
        <v>0.4</v>
      </c>
      <c r="R24" s="84"/>
      <c r="S24" s="83">
        <v>0.45</v>
      </c>
      <c r="T24" s="84"/>
      <c r="U24" s="83">
        <v>0.5</v>
      </c>
      <c r="V24" s="84"/>
      <c r="W24" s="69">
        <v>1</v>
      </c>
      <c r="X24" s="70"/>
      <c r="Y24" s="79"/>
    </row>
    <row r="25" spans="1:238" s="1" customFormat="1" ht="24.75" customHeight="1" x14ac:dyDescent="0.25">
      <c r="A25" s="106"/>
      <c r="B25" s="49" t="s">
        <v>50</v>
      </c>
      <c r="C25" s="109">
        <v>235</v>
      </c>
      <c r="D25" s="110"/>
      <c r="E25" s="109">
        <v>235</v>
      </c>
      <c r="F25" s="110"/>
      <c r="G25" s="109">
        <v>235</v>
      </c>
      <c r="H25" s="110"/>
      <c r="I25" s="109">
        <v>235</v>
      </c>
      <c r="J25" s="110"/>
      <c r="K25" s="109">
        <v>235</v>
      </c>
      <c r="L25" s="110"/>
      <c r="M25" s="83">
        <v>0.3</v>
      </c>
      <c r="N25" s="84"/>
      <c r="O25" s="83">
        <v>0.35</v>
      </c>
      <c r="P25" s="84"/>
      <c r="Q25" s="83">
        <v>0.4</v>
      </c>
      <c r="R25" s="84"/>
      <c r="S25" s="83">
        <v>0.45</v>
      </c>
      <c r="T25" s="84"/>
      <c r="U25" s="83">
        <v>0.5</v>
      </c>
      <c r="V25" s="84"/>
      <c r="W25" s="69">
        <v>1</v>
      </c>
      <c r="X25" s="70"/>
      <c r="Y25" s="80"/>
    </row>
    <row r="26" spans="1:238" ht="28.5" customHeight="1" x14ac:dyDescent="0.25">
      <c r="A26" s="1"/>
      <c r="B26" s="29" t="s">
        <v>14</v>
      </c>
      <c r="C26" s="76" t="s">
        <v>15</v>
      </c>
      <c r="D26" s="77"/>
      <c r="E26" s="76" t="s">
        <v>15</v>
      </c>
      <c r="F26" s="77"/>
      <c r="G26" s="76" t="s">
        <v>16</v>
      </c>
      <c r="H26" s="77"/>
      <c r="I26" s="76" t="s">
        <v>17</v>
      </c>
      <c r="J26" s="77"/>
      <c r="K26" s="76" t="s">
        <v>18</v>
      </c>
      <c r="L26" s="77"/>
      <c r="M26" s="76" t="s">
        <v>19</v>
      </c>
      <c r="N26" s="77"/>
      <c r="O26" s="76" t="s">
        <v>20</v>
      </c>
      <c r="P26" s="77"/>
      <c r="Q26" s="76" t="s">
        <v>21</v>
      </c>
      <c r="R26" s="77"/>
      <c r="S26" s="76" t="s">
        <v>22</v>
      </c>
      <c r="T26" s="77"/>
      <c r="U26" s="76" t="s">
        <v>23</v>
      </c>
      <c r="V26" s="100"/>
      <c r="W26" s="85" t="s">
        <v>53</v>
      </c>
      <c r="X26" s="86"/>
      <c r="Y26" s="32" t="s">
        <v>24</v>
      </c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  <c r="EX26" s="1"/>
      <c r="EY26" s="1"/>
      <c r="EZ26" s="1"/>
      <c r="FA26" s="1"/>
      <c r="FB26" s="1"/>
      <c r="FC26" s="1"/>
      <c r="FD26" s="1"/>
      <c r="FE26" s="1"/>
      <c r="FF26" s="1"/>
      <c r="FG26" s="1"/>
      <c r="FH26" s="1"/>
      <c r="FI26" s="1"/>
      <c r="FJ26" s="1"/>
      <c r="FK26" s="1"/>
      <c r="FL26" s="1"/>
      <c r="FM26" s="1"/>
      <c r="FN26" s="1"/>
      <c r="FO26" s="1"/>
      <c r="FP26" s="1"/>
      <c r="FQ26" s="1"/>
      <c r="FR26" s="1"/>
      <c r="FS26" s="1"/>
      <c r="FT26" s="1"/>
      <c r="FU26" s="1"/>
      <c r="FV26" s="1"/>
      <c r="FW26" s="1"/>
      <c r="FX26" s="1"/>
      <c r="FY26" s="1"/>
      <c r="FZ26" s="1"/>
      <c r="GA26" s="1"/>
      <c r="GB26" s="1"/>
      <c r="GC26" s="1"/>
      <c r="GD26" s="1"/>
      <c r="GE26" s="1"/>
      <c r="GF26" s="1"/>
      <c r="GG26" s="1"/>
      <c r="GH26" s="1"/>
      <c r="GI26" s="1"/>
      <c r="GJ26" s="1"/>
      <c r="GK26" s="1"/>
      <c r="GL26" s="1"/>
      <c r="GM26" s="1"/>
      <c r="GN26" s="1"/>
      <c r="GO26" s="1"/>
      <c r="GP26" s="1"/>
      <c r="GQ26" s="1"/>
      <c r="GR26" s="1"/>
      <c r="GS26" s="1"/>
      <c r="GT26" s="1"/>
      <c r="GU26" s="1"/>
      <c r="GV26" s="1"/>
      <c r="GW26" s="1"/>
      <c r="GX26" s="1"/>
      <c r="GY26" s="1"/>
      <c r="GZ26" s="1"/>
      <c r="HA26" s="1"/>
      <c r="HB26" s="1"/>
      <c r="HC26" s="1"/>
      <c r="HD26" s="1"/>
      <c r="HE26" s="1"/>
      <c r="HF26" s="1"/>
      <c r="HG26" s="1"/>
      <c r="HH26" s="1"/>
      <c r="HI26" s="1"/>
      <c r="HJ26" s="1"/>
      <c r="HK26" s="1"/>
      <c r="HL26" s="1"/>
      <c r="HM26" s="1"/>
      <c r="HN26" s="1"/>
      <c r="HO26" s="1"/>
      <c r="HP26" s="1"/>
      <c r="HQ26" s="1"/>
      <c r="HR26" s="1"/>
      <c r="HS26" s="1"/>
      <c r="HT26" s="1"/>
      <c r="HU26" s="1"/>
      <c r="HV26" s="1"/>
      <c r="HW26" s="1"/>
      <c r="HX26" s="1"/>
      <c r="HY26" s="1"/>
      <c r="HZ26" s="1"/>
      <c r="IA26" s="1"/>
      <c r="IB26" s="1"/>
      <c r="IC26" s="1"/>
      <c r="ID26" s="1"/>
    </row>
    <row r="27" spans="1:238" ht="28.5" customHeight="1" x14ac:dyDescent="0.25">
      <c r="A27" s="1"/>
      <c r="B27" s="42">
        <v>1</v>
      </c>
      <c r="C27" s="25">
        <v>0</v>
      </c>
      <c r="D27" s="25">
        <f>L27*0.4</f>
        <v>5832</v>
      </c>
      <c r="E27" s="30">
        <v>0</v>
      </c>
      <c r="F27" s="25">
        <f>L27*0.4</f>
        <v>5832</v>
      </c>
      <c r="G27" s="25">
        <f t="shared" ref="G27:G42" si="0">F27+1</f>
        <v>5833</v>
      </c>
      <c r="H27" s="25">
        <f>L27*0.62</f>
        <v>9039.6</v>
      </c>
      <c r="I27" s="25">
        <f t="shared" ref="I27:I40" si="1">H27+1</f>
        <v>9040.6</v>
      </c>
      <c r="J27" s="25">
        <f>L27*0.81</f>
        <v>11809.800000000001</v>
      </c>
      <c r="K27" s="25">
        <f t="shared" ref="K27:K40" si="2">J27+1</f>
        <v>11810.800000000001</v>
      </c>
      <c r="L27" s="55">
        <v>14580</v>
      </c>
      <c r="M27" s="25">
        <f t="shared" ref="M27:M40" si="3">L27+1</f>
        <v>14581</v>
      </c>
      <c r="N27" s="25">
        <f>L27*1.17</f>
        <v>17058.599999999999</v>
      </c>
      <c r="O27" s="25">
        <f t="shared" ref="O27:Q40" si="4">N27+1</f>
        <v>17059.599999999999</v>
      </c>
      <c r="P27" s="25">
        <f>L27*1.33</f>
        <v>19391.400000000001</v>
      </c>
      <c r="Q27" s="25">
        <f t="shared" si="4"/>
        <v>19392.400000000001</v>
      </c>
      <c r="R27" s="25">
        <f>L27*1.59</f>
        <v>23182.2</v>
      </c>
      <c r="S27" s="25">
        <f t="shared" ref="S27:S40" si="5">R27+1</f>
        <v>23183.200000000001</v>
      </c>
      <c r="T27" s="25">
        <f>L27*1.85</f>
        <v>26973</v>
      </c>
      <c r="U27" s="25">
        <f t="shared" ref="U27:U40" si="6">T27+1</f>
        <v>26974</v>
      </c>
      <c r="V27" s="25">
        <f>L27*2</f>
        <v>29160</v>
      </c>
      <c r="W27" s="51">
        <f>V27+1</f>
        <v>29161</v>
      </c>
      <c r="X27" s="52">
        <f>L27*2.5</f>
        <v>36450</v>
      </c>
      <c r="Y27" s="3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  <c r="EX27" s="1"/>
      <c r="EY27" s="1"/>
      <c r="EZ27" s="1"/>
      <c r="FA27" s="1"/>
      <c r="FB27" s="1"/>
      <c r="FC27" s="1"/>
      <c r="FD27" s="1"/>
      <c r="FE27" s="1"/>
      <c r="FF27" s="1"/>
      <c r="FG27" s="1"/>
      <c r="FH27" s="1"/>
      <c r="FI27" s="1"/>
      <c r="FJ27" s="1"/>
      <c r="FK27" s="1"/>
      <c r="FL27" s="1"/>
      <c r="FM27" s="1"/>
      <c r="FN27" s="1"/>
      <c r="FO27" s="1"/>
      <c r="FP27" s="1"/>
      <c r="FQ27" s="1"/>
      <c r="FR27" s="1"/>
      <c r="FS27" s="1"/>
      <c r="FT27" s="1"/>
      <c r="FU27" s="1"/>
      <c r="FV27" s="1"/>
      <c r="FW27" s="1"/>
      <c r="FX27" s="1"/>
      <c r="FY27" s="1"/>
      <c r="FZ27" s="1"/>
      <c r="GA27" s="1"/>
      <c r="GB27" s="1"/>
      <c r="GC27" s="1"/>
      <c r="GD27" s="1"/>
      <c r="GE27" s="1"/>
      <c r="GF27" s="1"/>
      <c r="GG27" s="1"/>
      <c r="GH27" s="1"/>
      <c r="GI27" s="1"/>
      <c r="GJ27" s="1"/>
      <c r="GK27" s="1"/>
      <c r="GL27" s="1"/>
      <c r="GM27" s="1"/>
      <c r="GN27" s="1"/>
      <c r="GO27" s="1"/>
      <c r="GP27" s="1"/>
      <c r="GQ27" s="1"/>
      <c r="GR27" s="1"/>
      <c r="GS27" s="1"/>
      <c r="GT27" s="1"/>
      <c r="GU27" s="1"/>
      <c r="GV27" s="1"/>
      <c r="GW27" s="1"/>
      <c r="GX27" s="1"/>
      <c r="GY27" s="1"/>
      <c r="GZ27" s="1"/>
      <c r="HA27" s="1"/>
      <c r="HB27" s="1"/>
      <c r="HC27" s="1"/>
      <c r="HD27" s="1"/>
      <c r="HE27" s="1"/>
      <c r="HF27" s="1"/>
      <c r="HG27" s="1"/>
      <c r="HH27" s="1"/>
      <c r="HI27" s="1"/>
      <c r="HJ27" s="1"/>
      <c r="HK27" s="1"/>
      <c r="HL27" s="1"/>
      <c r="HM27" s="1"/>
      <c r="HN27" s="1"/>
      <c r="HO27" s="1"/>
      <c r="HP27" s="1"/>
      <c r="HQ27" s="1"/>
      <c r="HR27" s="1"/>
      <c r="HS27" s="1"/>
      <c r="HT27" s="1"/>
      <c r="HU27" s="1"/>
      <c r="HV27" s="1"/>
      <c r="HW27" s="1"/>
      <c r="HX27" s="1"/>
      <c r="HY27" s="1"/>
      <c r="HZ27" s="1"/>
      <c r="IA27" s="1"/>
      <c r="IB27" s="1"/>
      <c r="IC27" s="1"/>
      <c r="ID27" s="1"/>
    </row>
    <row r="28" spans="1:238" ht="28.5" customHeight="1" x14ac:dyDescent="0.25">
      <c r="A28" s="1"/>
      <c r="B28" s="43">
        <v>2</v>
      </c>
      <c r="C28" s="25">
        <v>0</v>
      </c>
      <c r="D28" s="25">
        <f t="shared" ref="D28:D42" si="7">L28*0.4</f>
        <v>7888</v>
      </c>
      <c r="E28" s="30">
        <v>0</v>
      </c>
      <c r="F28" s="25">
        <f t="shared" ref="F28:F42" si="8">L28*0.4</f>
        <v>7888</v>
      </c>
      <c r="G28" s="25">
        <f t="shared" si="0"/>
        <v>7889</v>
      </c>
      <c r="H28" s="25">
        <f t="shared" ref="H28:H42" si="9">L28*0.62</f>
        <v>12226.4</v>
      </c>
      <c r="I28" s="25">
        <f t="shared" si="1"/>
        <v>12227.4</v>
      </c>
      <c r="J28" s="25">
        <f t="shared" ref="J28:J42" si="10">L28*0.81</f>
        <v>15973.2</v>
      </c>
      <c r="K28" s="25">
        <f t="shared" si="2"/>
        <v>15974.2</v>
      </c>
      <c r="L28" s="55">
        <v>19720</v>
      </c>
      <c r="M28" s="25">
        <f t="shared" si="3"/>
        <v>19721</v>
      </c>
      <c r="N28" s="25">
        <f t="shared" ref="N28:N42" si="11">L28*1.17</f>
        <v>23072.399999999998</v>
      </c>
      <c r="O28" s="25">
        <f t="shared" si="4"/>
        <v>23073.399999999998</v>
      </c>
      <c r="P28" s="25">
        <f t="shared" ref="P28:P42" si="12">L28*1.33</f>
        <v>26227.600000000002</v>
      </c>
      <c r="Q28" s="25">
        <f t="shared" si="4"/>
        <v>26228.600000000002</v>
      </c>
      <c r="R28" s="25">
        <f t="shared" ref="R28:R42" si="13">L28*1.59</f>
        <v>31354.800000000003</v>
      </c>
      <c r="S28" s="25">
        <f t="shared" si="5"/>
        <v>31355.800000000003</v>
      </c>
      <c r="T28" s="25">
        <f t="shared" ref="T28:T42" si="14">L28*1.85</f>
        <v>36482</v>
      </c>
      <c r="U28" s="25">
        <f t="shared" si="6"/>
        <v>36483</v>
      </c>
      <c r="V28" s="25">
        <f t="shared" ref="V28:V42" si="15">L28*2</f>
        <v>39440</v>
      </c>
      <c r="W28" s="51">
        <f t="shared" ref="W28:W42" si="16">V28+1</f>
        <v>39441</v>
      </c>
      <c r="X28" s="52">
        <f t="shared" ref="X28:X42" si="17">L28*2.5</f>
        <v>49300</v>
      </c>
      <c r="Y28" s="15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  <c r="EX28" s="1"/>
      <c r="EY28" s="1"/>
      <c r="EZ28" s="1"/>
      <c r="FA28" s="1"/>
      <c r="FB28" s="1"/>
      <c r="FC28" s="1"/>
      <c r="FD28" s="1"/>
      <c r="FE28" s="1"/>
      <c r="FF28" s="1"/>
      <c r="FG28" s="1"/>
      <c r="FH28" s="1"/>
      <c r="FI28" s="1"/>
      <c r="FJ28" s="1"/>
      <c r="FK28" s="1"/>
      <c r="FL28" s="1"/>
      <c r="FM28" s="1"/>
      <c r="FN28" s="1"/>
      <c r="FO28" s="1"/>
      <c r="FP28" s="1"/>
      <c r="FQ28" s="1"/>
      <c r="FR28" s="1"/>
      <c r="FS28" s="1"/>
      <c r="FT28" s="1"/>
      <c r="FU28" s="1"/>
      <c r="FV28" s="1"/>
      <c r="FW28" s="1"/>
      <c r="FX28" s="1"/>
      <c r="FY28" s="1"/>
      <c r="FZ28" s="1"/>
      <c r="GA28" s="1"/>
      <c r="GB28" s="1"/>
      <c r="GC28" s="1"/>
      <c r="GD28" s="1"/>
      <c r="GE28" s="1"/>
      <c r="GF28" s="1"/>
      <c r="GG28" s="1"/>
      <c r="GH28" s="1"/>
      <c r="GI28" s="1"/>
      <c r="GJ28" s="1"/>
      <c r="GK28" s="1"/>
      <c r="GL28" s="1"/>
      <c r="GM28" s="1"/>
      <c r="GN28" s="1"/>
      <c r="GO28" s="1"/>
      <c r="GP28" s="1"/>
      <c r="GQ28" s="1"/>
      <c r="GR28" s="1"/>
      <c r="GS28" s="1"/>
      <c r="GT28" s="1"/>
      <c r="GU28" s="1"/>
      <c r="GV28" s="1"/>
      <c r="GW28" s="1"/>
      <c r="GX28" s="1"/>
      <c r="GY28" s="1"/>
      <c r="GZ28" s="1"/>
      <c r="HA28" s="1"/>
      <c r="HB28" s="1"/>
      <c r="HC28" s="1"/>
      <c r="HD28" s="1"/>
      <c r="HE28" s="1"/>
      <c r="HF28" s="1"/>
      <c r="HG28" s="1"/>
      <c r="HH28" s="1"/>
      <c r="HI28" s="1"/>
      <c r="HJ28" s="1"/>
      <c r="HK28" s="1"/>
      <c r="HL28" s="1"/>
      <c r="HM28" s="1"/>
      <c r="HN28" s="1"/>
      <c r="HO28" s="1"/>
      <c r="HP28" s="1"/>
      <c r="HQ28" s="1"/>
      <c r="HR28" s="1"/>
      <c r="HS28" s="1"/>
      <c r="HT28" s="1"/>
      <c r="HU28" s="1"/>
      <c r="HV28" s="1"/>
      <c r="HW28" s="1"/>
      <c r="HX28" s="1"/>
      <c r="HY28" s="1"/>
      <c r="HZ28" s="1"/>
      <c r="IA28" s="1"/>
      <c r="IB28" s="1"/>
      <c r="IC28" s="1"/>
      <c r="ID28" s="1"/>
    </row>
    <row r="29" spans="1:238" ht="28.5" customHeight="1" x14ac:dyDescent="0.25">
      <c r="A29" s="1"/>
      <c r="B29" s="43">
        <v>3</v>
      </c>
      <c r="C29" s="25">
        <v>0</v>
      </c>
      <c r="D29" s="25">
        <f t="shared" si="7"/>
        <v>9944</v>
      </c>
      <c r="E29" s="30">
        <v>0</v>
      </c>
      <c r="F29" s="25">
        <f t="shared" si="8"/>
        <v>9944</v>
      </c>
      <c r="G29" s="25">
        <f t="shared" si="0"/>
        <v>9945</v>
      </c>
      <c r="H29" s="25">
        <f t="shared" si="9"/>
        <v>15413.2</v>
      </c>
      <c r="I29" s="25">
        <f t="shared" si="1"/>
        <v>15414.2</v>
      </c>
      <c r="J29" s="25">
        <f t="shared" si="10"/>
        <v>20136.600000000002</v>
      </c>
      <c r="K29" s="25">
        <f t="shared" si="2"/>
        <v>20137.600000000002</v>
      </c>
      <c r="L29" s="55">
        <v>24860</v>
      </c>
      <c r="M29" s="25">
        <f t="shared" si="3"/>
        <v>24861</v>
      </c>
      <c r="N29" s="25">
        <f t="shared" si="11"/>
        <v>29086.199999999997</v>
      </c>
      <c r="O29" s="25">
        <f t="shared" si="4"/>
        <v>29087.199999999997</v>
      </c>
      <c r="P29" s="25">
        <f t="shared" si="12"/>
        <v>33063.800000000003</v>
      </c>
      <c r="Q29" s="25">
        <f t="shared" si="4"/>
        <v>33064.800000000003</v>
      </c>
      <c r="R29" s="25">
        <f t="shared" si="13"/>
        <v>39527.4</v>
      </c>
      <c r="S29" s="25">
        <f t="shared" si="5"/>
        <v>39528.400000000001</v>
      </c>
      <c r="T29" s="25">
        <f t="shared" si="14"/>
        <v>45991</v>
      </c>
      <c r="U29" s="25">
        <f t="shared" si="6"/>
        <v>45992</v>
      </c>
      <c r="V29" s="25">
        <f t="shared" si="15"/>
        <v>49720</v>
      </c>
      <c r="W29" s="51">
        <f t="shared" si="16"/>
        <v>49721</v>
      </c>
      <c r="X29" s="52">
        <f t="shared" si="17"/>
        <v>62150</v>
      </c>
      <c r="Y29" s="15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  <c r="EX29" s="1"/>
      <c r="EY29" s="1"/>
      <c r="EZ29" s="1"/>
      <c r="FA29" s="1"/>
      <c r="FB29" s="1"/>
      <c r="FC29" s="1"/>
      <c r="FD29" s="1"/>
      <c r="FE29" s="1"/>
      <c r="FF29" s="1"/>
      <c r="FG29" s="1"/>
      <c r="FH29" s="1"/>
      <c r="FI29" s="1"/>
      <c r="FJ29" s="1"/>
      <c r="FK29" s="1"/>
      <c r="FL29" s="1"/>
      <c r="FM29" s="1"/>
      <c r="FN29" s="1"/>
      <c r="FO29" s="1"/>
      <c r="FP29" s="1"/>
      <c r="FQ29" s="1"/>
      <c r="FR29" s="1"/>
      <c r="FS29" s="1"/>
      <c r="FT29" s="1"/>
      <c r="FU29" s="1"/>
      <c r="FV29" s="1"/>
      <c r="FW29" s="1"/>
      <c r="FX29" s="1"/>
      <c r="FY29" s="1"/>
      <c r="FZ29" s="1"/>
      <c r="GA29" s="1"/>
      <c r="GB29" s="1"/>
      <c r="GC29" s="1"/>
      <c r="GD29" s="1"/>
      <c r="GE29" s="1"/>
      <c r="GF29" s="1"/>
      <c r="GG29" s="1"/>
      <c r="GH29" s="1"/>
      <c r="GI29" s="1"/>
      <c r="GJ29" s="1"/>
      <c r="GK29" s="1"/>
      <c r="GL29" s="1"/>
      <c r="GM29" s="1"/>
      <c r="GN29" s="1"/>
      <c r="GO29" s="1"/>
      <c r="GP29" s="1"/>
      <c r="GQ29" s="1"/>
      <c r="GR29" s="1"/>
      <c r="GS29" s="1"/>
      <c r="GT29" s="1"/>
      <c r="GU29" s="1"/>
      <c r="GV29" s="1"/>
      <c r="GW29" s="1"/>
      <c r="GX29" s="1"/>
      <c r="GY29" s="1"/>
      <c r="GZ29" s="1"/>
      <c r="HA29" s="1"/>
      <c r="HB29" s="1"/>
      <c r="HC29" s="1"/>
      <c r="HD29" s="1"/>
      <c r="HE29" s="1"/>
      <c r="HF29" s="1"/>
      <c r="HG29" s="1"/>
      <c r="HH29" s="1"/>
      <c r="HI29" s="1"/>
      <c r="HJ29" s="1"/>
      <c r="HK29" s="1"/>
      <c r="HL29" s="1"/>
      <c r="HM29" s="1"/>
      <c r="HN29" s="1"/>
      <c r="HO29" s="1"/>
      <c r="HP29" s="1"/>
      <c r="HQ29" s="1"/>
      <c r="HR29" s="1"/>
      <c r="HS29" s="1"/>
      <c r="HT29" s="1"/>
      <c r="HU29" s="1"/>
      <c r="HV29" s="1"/>
      <c r="HW29" s="1"/>
      <c r="HX29" s="1"/>
      <c r="HY29" s="1"/>
      <c r="HZ29" s="1"/>
      <c r="IA29" s="1"/>
      <c r="IB29" s="1"/>
      <c r="IC29" s="1"/>
      <c r="ID29" s="1"/>
    </row>
    <row r="30" spans="1:238" ht="28.5" customHeight="1" x14ac:dyDescent="0.25">
      <c r="A30" s="1"/>
      <c r="B30" s="43">
        <v>4</v>
      </c>
      <c r="C30" s="25">
        <v>0</v>
      </c>
      <c r="D30" s="25">
        <f t="shared" si="7"/>
        <v>12000</v>
      </c>
      <c r="E30" s="30">
        <v>0</v>
      </c>
      <c r="F30" s="25">
        <f t="shared" si="8"/>
        <v>12000</v>
      </c>
      <c r="G30" s="25">
        <f t="shared" si="0"/>
        <v>12001</v>
      </c>
      <c r="H30" s="25">
        <f t="shared" si="9"/>
        <v>18600</v>
      </c>
      <c r="I30" s="25">
        <f t="shared" si="1"/>
        <v>18601</v>
      </c>
      <c r="J30" s="25">
        <f t="shared" si="10"/>
        <v>24300</v>
      </c>
      <c r="K30" s="25">
        <f t="shared" si="2"/>
        <v>24301</v>
      </c>
      <c r="L30" s="55">
        <v>30000</v>
      </c>
      <c r="M30" s="25">
        <f t="shared" si="3"/>
        <v>30001</v>
      </c>
      <c r="N30" s="25">
        <f t="shared" si="11"/>
        <v>35100</v>
      </c>
      <c r="O30" s="25">
        <f t="shared" si="4"/>
        <v>35101</v>
      </c>
      <c r="P30" s="25">
        <f t="shared" si="12"/>
        <v>39900</v>
      </c>
      <c r="Q30" s="25">
        <f t="shared" si="4"/>
        <v>39901</v>
      </c>
      <c r="R30" s="25">
        <f t="shared" si="13"/>
        <v>47700</v>
      </c>
      <c r="S30" s="25">
        <f t="shared" si="5"/>
        <v>47701</v>
      </c>
      <c r="T30" s="25">
        <f t="shared" si="14"/>
        <v>55500</v>
      </c>
      <c r="U30" s="25">
        <f t="shared" si="6"/>
        <v>55501</v>
      </c>
      <c r="V30" s="25">
        <f t="shared" si="15"/>
        <v>60000</v>
      </c>
      <c r="W30" s="51">
        <f t="shared" si="16"/>
        <v>60001</v>
      </c>
      <c r="X30" s="52">
        <f t="shared" si="17"/>
        <v>75000</v>
      </c>
      <c r="Y30" s="15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  <c r="EX30" s="1"/>
      <c r="EY30" s="1"/>
      <c r="EZ30" s="1"/>
      <c r="FA30" s="1"/>
      <c r="FB30" s="1"/>
      <c r="FC30" s="1"/>
      <c r="FD30" s="1"/>
      <c r="FE30" s="1"/>
      <c r="FF30" s="1"/>
      <c r="FG30" s="1"/>
      <c r="FH30" s="1"/>
      <c r="FI30" s="1"/>
      <c r="FJ30" s="1"/>
      <c r="FK30" s="1"/>
      <c r="FL30" s="1"/>
      <c r="FM30" s="1"/>
      <c r="FN30" s="1"/>
      <c r="FO30" s="1"/>
      <c r="FP30" s="1"/>
      <c r="FQ30" s="1"/>
      <c r="FR30" s="1"/>
      <c r="FS30" s="1"/>
      <c r="FT30" s="1"/>
      <c r="FU30" s="1"/>
      <c r="FV30" s="1"/>
      <c r="FW30" s="1"/>
      <c r="FX30" s="1"/>
      <c r="FY30" s="1"/>
      <c r="FZ30" s="1"/>
      <c r="GA30" s="1"/>
      <c r="GB30" s="1"/>
      <c r="GC30" s="1"/>
      <c r="GD30" s="1"/>
      <c r="GE30" s="1"/>
      <c r="GF30" s="1"/>
      <c r="GG30" s="1"/>
      <c r="GH30" s="1"/>
      <c r="GI30" s="1"/>
      <c r="GJ30" s="1"/>
      <c r="GK30" s="1"/>
      <c r="GL30" s="1"/>
      <c r="GM30" s="1"/>
      <c r="GN30" s="1"/>
      <c r="GO30" s="1"/>
      <c r="GP30" s="1"/>
      <c r="GQ30" s="1"/>
      <c r="GR30" s="1"/>
      <c r="GS30" s="1"/>
      <c r="GT30" s="1"/>
      <c r="GU30" s="1"/>
      <c r="GV30" s="1"/>
      <c r="GW30" s="1"/>
      <c r="GX30" s="1"/>
      <c r="GY30" s="1"/>
      <c r="GZ30" s="1"/>
      <c r="HA30" s="1"/>
      <c r="HB30" s="1"/>
      <c r="HC30" s="1"/>
      <c r="HD30" s="1"/>
      <c r="HE30" s="1"/>
      <c r="HF30" s="1"/>
      <c r="HG30" s="1"/>
      <c r="HH30" s="1"/>
      <c r="HI30" s="1"/>
      <c r="HJ30" s="1"/>
      <c r="HK30" s="1"/>
      <c r="HL30" s="1"/>
      <c r="HM30" s="1"/>
      <c r="HN30" s="1"/>
      <c r="HO30" s="1"/>
      <c r="HP30" s="1"/>
      <c r="HQ30" s="1"/>
      <c r="HR30" s="1"/>
      <c r="HS30" s="1"/>
      <c r="HT30" s="1"/>
      <c r="HU30" s="1"/>
      <c r="HV30" s="1"/>
      <c r="HW30" s="1"/>
      <c r="HX30" s="1"/>
      <c r="HY30" s="1"/>
      <c r="HZ30" s="1"/>
      <c r="IA30" s="1"/>
      <c r="IB30" s="1"/>
      <c r="IC30" s="1"/>
      <c r="ID30" s="1"/>
    </row>
    <row r="31" spans="1:238" ht="28.5" customHeight="1" x14ac:dyDescent="0.25">
      <c r="A31" s="1"/>
      <c r="B31" s="43">
        <v>5</v>
      </c>
      <c r="C31" s="25">
        <v>0</v>
      </c>
      <c r="D31" s="25">
        <f t="shared" si="7"/>
        <v>14056</v>
      </c>
      <c r="E31" s="30">
        <v>0</v>
      </c>
      <c r="F31" s="25">
        <f t="shared" si="8"/>
        <v>14056</v>
      </c>
      <c r="G31" s="25">
        <f t="shared" si="0"/>
        <v>14057</v>
      </c>
      <c r="H31" s="25">
        <f t="shared" si="9"/>
        <v>21786.799999999999</v>
      </c>
      <c r="I31" s="25">
        <f t="shared" si="1"/>
        <v>21787.8</v>
      </c>
      <c r="J31" s="25">
        <f t="shared" si="10"/>
        <v>28463.4</v>
      </c>
      <c r="K31" s="25">
        <f t="shared" si="2"/>
        <v>28464.400000000001</v>
      </c>
      <c r="L31" s="55">
        <v>35140</v>
      </c>
      <c r="M31" s="25">
        <f t="shared" si="3"/>
        <v>35141</v>
      </c>
      <c r="N31" s="25">
        <f t="shared" si="11"/>
        <v>41113.799999999996</v>
      </c>
      <c r="O31" s="25">
        <f t="shared" si="4"/>
        <v>41114.799999999996</v>
      </c>
      <c r="P31" s="25">
        <f t="shared" si="12"/>
        <v>46736.200000000004</v>
      </c>
      <c r="Q31" s="25">
        <f t="shared" si="4"/>
        <v>46737.200000000004</v>
      </c>
      <c r="R31" s="25">
        <f t="shared" si="13"/>
        <v>55872.600000000006</v>
      </c>
      <c r="S31" s="25">
        <f t="shared" si="5"/>
        <v>55873.600000000006</v>
      </c>
      <c r="T31" s="25">
        <f t="shared" si="14"/>
        <v>65009</v>
      </c>
      <c r="U31" s="25">
        <f t="shared" si="6"/>
        <v>65010</v>
      </c>
      <c r="V31" s="25">
        <f t="shared" si="15"/>
        <v>70280</v>
      </c>
      <c r="W31" s="51">
        <f t="shared" si="16"/>
        <v>70281</v>
      </c>
      <c r="X31" s="52">
        <f t="shared" si="17"/>
        <v>87850</v>
      </c>
      <c r="Y31" s="15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  <c r="EX31" s="1"/>
      <c r="EY31" s="1"/>
      <c r="EZ31" s="1"/>
      <c r="FA31" s="1"/>
      <c r="FB31" s="1"/>
      <c r="FC31" s="1"/>
      <c r="FD31" s="1"/>
      <c r="FE31" s="1"/>
      <c r="FF31" s="1"/>
      <c r="FG31" s="1"/>
      <c r="FH31" s="1"/>
      <c r="FI31" s="1"/>
      <c r="FJ31" s="1"/>
      <c r="FK31" s="1"/>
      <c r="FL31" s="1"/>
      <c r="FM31" s="1"/>
      <c r="FN31" s="1"/>
      <c r="FO31" s="1"/>
      <c r="FP31" s="1"/>
      <c r="FQ31" s="1"/>
      <c r="FR31" s="1"/>
      <c r="FS31" s="1"/>
      <c r="FT31" s="1"/>
      <c r="FU31" s="1"/>
      <c r="FV31" s="1"/>
      <c r="FW31" s="1"/>
      <c r="FX31" s="1"/>
      <c r="FY31" s="1"/>
      <c r="FZ31" s="1"/>
      <c r="GA31" s="1"/>
      <c r="GB31" s="1"/>
      <c r="GC31" s="1"/>
      <c r="GD31" s="1"/>
      <c r="GE31" s="1"/>
      <c r="GF31" s="1"/>
      <c r="GG31" s="1"/>
      <c r="GH31" s="1"/>
      <c r="GI31" s="1"/>
      <c r="GJ31" s="1"/>
      <c r="GK31" s="1"/>
      <c r="GL31" s="1"/>
      <c r="GM31" s="1"/>
      <c r="GN31" s="1"/>
      <c r="GO31" s="1"/>
      <c r="GP31" s="1"/>
      <c r="GQ31" s="1"/>
      <c r="GR31" s="1"/>
      <c r="GS31" s="1"/>
      <c r="GT31" s="1"/>
      <c r="GU31" s="1"/>
      <c r="GV31" s="1"/>
      <c r="GW31" s="1"/>
      <c r="GX31" s="1"/>
      <c r="GY31" s="1"/>
      <c r="GZ31" s="1"/>
      <c r="HA31" s="1"/>
      <c r="HB31" s="1"/>
      <c r="HC31" s="1"/>
      <c r="HD31" s="1"/>
      <c r="HE31" s="1"/>
      <c r="HF31" s="1"/>
      <c r="HG31" s="1"/>
      <c r="HH31" s="1"/>
      <c r="HI31" s="1"/>
      <c r="HJ31" s="1"/>
      <c r="HK31" s="1"/>
      <c r="HL31" s="1"/>
      <c r="HM31" s="1"/>
      <c r="HN31" s="1"/>
      <c r="HO31" s="1"/>
      <c r="HP31" s="1"/>
      <c r="HQ31" s="1"/>
      <c r="HR31" s="1"/>
      <c r="HS31" s="1"/>
      <c r="HT31" s="1"/>
      <c r="HU31" s="1"/>
      <c r="HV31" s="1"/>
      <c r="HW31" s="1"/>
      <c r="HX31" s="1"/>
      <c r="HY31" s="1"/>
      <c r="HZ31" s="1"/>
      <c r="IA31" s="1"/>
      <c r="IB31" s="1"/>
      <c r="IC31" s="1"/>
      <c r="ID31" s="1"/>
    </row>
    <row r="32" spans="1:238" ht="28.5" customHeight="1" x14ac:dyDescent="0.25">
      <c r="A32" s="1"/>
      <c r="B32" s="43">
        <v>6</v>
      </c>
      <c r="C32" s="25">
        <v>0</v>
      </c>
      <c r="D32" s="25">
        <f t="shared" si="7"/>
        <v>16112</v>
      </c>
      <c r="E32" s="30">
        <v>0</v>
      </c>
      <c r="F32" s="25">
        <f t="shared" si="8"/>
        <v>16112</v>
      </c>
      <c r="G32" s="25">
        <f t="shared" si="0"/>
        <v>16113</v>
      </c>
      <c r="H32" s="25">
        <f t="shared" si="9"/>
        <v>24973.599999999999</v>
      </c>
      <c r="I32" s="25">
        <f t="shared" si="1"/>
        <v>24974.6</v>
      </c>
      <c r="J32" s="25">
        <f t="shared" si="10"/>
        <v>32626.800000000003</v>
      </c>
      <c r="K32" s="25">
        <f t="shared" si="2"/>
        <v>32627.800000000003</v>
      </c>
      <c r="L32" s="55">
        <v>40280</v>
      </c>
      <c r="M32" s="25">
        <f t="shared" si="3"/>
        <v>40281</v>
      </c>
      <c r="N32" s="25">
        <f t="shared" si="11"/>
        <v>47127.6</v>
      </c>
      <c r="O32" s="25">
        <f t="shared" si="4"/>
        <v>47128.6</v>
      </c>
      <c r="P32" s="25">
        <f t="shared" si="12"/>
        <v>53572.4</v>
      </c>
      <c r="Q32" s="25">
        <f t="shared" si="4"/>
        <v>53573.4</v>
      </c>
      <c r="R32" s="25">
        <f t="shared" si="13"/>
        <v>64045.200000000004</v>
      </c>
      <c r="S32" s="25">
        <f t="shared" si="5"/>
        <v>64046.200000000004</v>
      </c>
      <c r="T32" s="25">
        <f t="shared" si="14"/>
        <v>74518</v>
      </c>
      <c r="U32" s="25">
        <f t="shared" si="6"/>
        <v>74519</v>
      </c>
      <c r="V32" s="25">
        <f t="shared" si="15"/>
        <v>80560</v>
      </c>
      <c r="W32" s="51">
        <f t="shared" si="16"/>
        <v>80561</v>
      </c>
      <c r="X32" s="52">
        <f t="shared" si="17"/>
        <v>100700</v>
      </c>
      <c r="Y32" s="15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  <c r="EX32" s="1"/>
      <c r="EY32" s="1"/>
      <c r="EZ32" s="1"/>
      <c r="FA32" s="1"/>
      <c r="FB32" s="1"/>
      <c r="FC32" s="1"/>
      <c r="FD32" s="1"/>
      <c r="FE32" s="1"/>
      <c r="FF32" s="1"/>
      <c r="FG32" s="1"/>
      <c r="FH32" s="1"/>
      <c r="FI32" s="1"/>
      <c r="FJ32" s="1"/>
      <c r="FK32" s="1"/>
      <c r="FL32" s="1"/>
      <c r="FM32" s="1"/>
      <c r="FN32" s="1"/>
      <c r="FO32" s="1"/>
      <c r="FP32" s="1"/>
      <c r="FQ32" s="1"/>
      <c r="FR32" s="1"/>
      <c r="FS32" s="1"/>
      <c r="FT32" s="1"/>
      <c r="FU32" s="1"/>
      <c r="FV32" s="1"/>
      <c r="FW32" s="1"/>
      <c r="FX32" s="1"/>
      <c r="FY32" s="1"/>
      <c r="FZ32" s="1"/>
      <c r="GA32" s="1"/>
      <c r="GB32" s="1"/>
      <c r="GC32" s="1"/>
      <c r="GD32" s="1"/>
      <c r="GE32" s="1"/>
      <c r="GF32" s="1"/>
      <c r="GG32" s="1"/>
      <c r="GH32" s="1"/>
      <c r="GI32" s="1"/>
      <c r="GJ32" s="1"/>
      <c r="GK32" s="1"/>
      <c r="GL32" s="1"/>
      <c r="GM32" s="1"/>
      <c r="GN32" s="1"/>
      <c r="GO32" s="1"/>
      <c r="GP32" s="1"/>
      <c r="GQ32" s="1"/>
      <c r="GR32" s="1"/>
      <c r="GS32" s="1"/>
      <c r="GT32" s="1"/>
      <c r="GU32" s="1"/>
      <c r="GV32" s="1"/>
      <c r="GW32" s="1"/>
      <c r="GX32" s="1"/>
      <c r="GY32" s="1"/>
      <c r="GZ32" s="1"/>
      <c r="HA32" s="1"/>
      <c r="HB32" s="1"/>
      <c r="HC32" s="1"/>
      <c r="HD32" s="1"/>
      <c r="HE32" s="1"/>
      <c r="HF32" s="1"/>
      <c r="HG32" s="1"/>
      <c r="HH32" s="1"/>
      <c r="HI32" s="1"/>
      <c r="HJ32" s="1"/>
      <c r="HK32" s="1"/>
      <c r="HL32" s="1"/>
      <c r="HM32" s="1"/>
      <c r="HN32" s="1"/>
      <c r="HO32" s="1"/>
      <c r="HP32" s="1"/>
      <c r="HQ32" s="1"/>
      <c r="HR32" s="1"/>
      <c r="HS32" s="1"/>
      <c r="HT32" s="1"/>
      <c r="HU32" s="1"/>
      <c r="HV32" s="1"/>
      <c r="HW32" s="1"/>
      <c r="HX32" s="1"/>
      <c r="HY32" s="1"/>
      <c r="HZ32" s="1"/>
      <c r="IA32" s="1"/>
      <c r="IB32" s="1"/>
      <c r="IC32" s="1"/>
      <c r="ID32" s="1"/>
    </row>
    <row r="33" spans="1:238" ht="28.5" customHeight="1" x14ac:dyDescent="0.25">
      <c r="A33" s="1"/>
      <c r="B33" s="43">
        <v>7</v>
      </c>
      <c r="C33" s="25">
        <v>0</v>
      </c>
      <c r="D33" s="25">
        <f t="shared" si="7"/>
        <v>18168</v>
      </c>
      <c r="E33" s="30">
        <v>0</v>
      </c>
      <c r="F33" s="25">
        <f t="shared" si="8"/>
        <v>18168</v>
      </c>
      <c r="G33" s="25">
        <f t="shared" si="0"/>
        <v>18169</v>
      </c>
      <c r="H33" s="25">
        <f t="shared" si="9"/>
        <v>28160.400000000001</v>
      </c>
      <c r="I33" s="25">
        <f t="shared" si="1"/>
        <v>28161.4</v>
      </c>
      <c r="J33" s="25">
        <f t="shared" si="10"/>
        <v>36790.200000000004</v>
      </c>
      <c r="K33" s="25">
        <f t="shared" si="2"/>
        <v>36791.200000000004</v>
      </c>
      <c r="L33" s="55">
        <v>45420</v>
      </c>
      <c r="M33" s="25">
        <f t="shared" si="3"/>
        <v>45421</v>
      </c>
      <c r="N33" s="25">
        <f t="shared" si="11"/>
        <v>53141.399999999994</v>
      </c>
      <c r="O33" s="25">
        <f t="shared" si="4"/>
        <v>53142.399999999994</v>
      </c>
      <c r="P33" s="25">
        <f t="shared" si="12"/>
        <v>60408.600000000006</v>
      </c>
      <c r="Q33" s="25">
        <f t="shared" si="4"/>
        <v>60409.600000000006</v>
      </c>
      <c r="R33" s="25">
        <f t="shared" si="13"/>
        <v>72217.8</v>
      </c>
      <c r="S33" s="25">
        <f t="shared" si="5"/>
        <v>72218.8</v>
      </c>
      <c r="T33" s="25">
        <f t="shared" si="14"/>
        <v>84027</v>
      </c>
      <c r="U33" s="25">
        <f t="shared" si="6"/>
        <v>84028</v>
      </c>
      <c r="V33" s="25">
        <f t="shared" si="15"/>
        <v>90840</v>
      </c>
      <c r="W33" s="51">
        <f t="shared" si="16"/>
        <v>90841</v>
      </c>
      <c r="X33" s="52">
        <f t="shared" si="17"/>
        <v>113550</v>
      </c>
      <c r="Y33" s="15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  <c r="EX33" s="1"/>
      <c r="EY33" s="1"/>
      <c r="EZ33" s="1"/>
      <c r="FA33" s="1"/>
      <c r="FB33" s="1"/>
      <c r="FC33" s="1"/>
      <c r="FD33" s="1"/>
      <c r="FE33" s="1"/>
      <c r="FF33" s="1"/>
      <c r="FG33" s="1"/>
      <c r="FH33" s="1"/>
      <c r="FI33" s="1"/>
      <c r="FJ33" s="1"/>
      <c r="FK33" s="1"/>
      <c r="FL33" s="1"/>
      <c r="FM33" s="1"/>
      <c r="FN33" s="1"/>
      <c r="FO33" s="1"/>
      <c r="FP33" s="1"/>
      <c r="FQ33" s="1"/>
      <c r="FR33" s="1"/>
      <c r="FS33" s="1"/>
      <c r="FT33" s="1"/>
      <c r="FU33" s="1"/>
      <c r="FV33" s="1"/>
      <c r="FW33" s="1"/>
      <c r="FX33" s="1"/>
      <c r="FY33" s="1"/>
      <c r="FZ33" s="1"/>
      <c r="GA33" s="1"/>
      <c r="GB33" s="1"/>
      <c r="GC33" s="1"/>
      <c r="GD33" s="1"/>
      <c r="GE33" s="1"/>
      <c r="GF33" s="1"/>
      <c r="GG33" s="1"/>
      <c r="GH33" s="1"/>
      <c r="GI33" s="1"/>
      <c r="GJ33" s="1"/>
      <c r="GK33" s="1"/>
      <c r="GL33" s="1"/>
      <c r="GM33" s="1"/>
      <c r="GN33" s="1"/>
      <c r="GO33" s="1"/>
      <c r="GP33" s="1"/>
      <c r="GQ33" s="1"/>
      <c r="GR33" s="1"/>
      <c r="GS33" s="1"/>
      <c r="GT33" s="1"/>
      <c r="GU33" s="1"/>
      <c r="GV33" s="1"/>
      <c r="GW33" s="1"/>
      <c r="GX33" s="1"/>
      <c r="GY33" s="1"/>
      <c r="GZ33" s="1"/>
      <c r="HA33" s="1"/>
      <c r="HB33" s="1"/>
      <c r="HC33" s="1"/>
      <c r="HD33" s="1"/>
      <c r="HE33" s="1"/>
      <c r="HF33" s="1"/>
      <c r="HG33" s="1"/>
      <c r="HH33" s="1"/>
      <c r="HI33" s="1"/>
      <c r="HJ33" s="1"/>
      <c r="HK33" s="1"/>
      <c r="HL33" s="1"/>
      <c r="HM33" s="1"/>
      <c r="HN33" s="1"/>
      <c r="HO33" s="1"/>
      <c r="HP33" s="1"/>
      <c r="HQ33" s="1"/>
      <c r="HR33" s="1"/>
      <c r="HS33" s="1"/>
      <c r="HT33" s="1"/>
      <c r="HU33" s="1"/>
      <c r="HV33" s="1"/>
      <c r="HW33" s="1"/>
      <c r="HX33" s="1"/>
      <c r="HY33" s="1"/>
      <c r="HZ33" s="1"/>
      <c r="IA33" s="1"/>
      <c r="IB33" s="1"/>
      <c r="IC33" s="1"/>
      <c r="ID33" s="1"/>
    </row>
    <row r="34" spans="1:238" ht="28.5" customHeight="1" x14ac:dyDescent="0.25">
      <c r="A34" s="1"/>
      <c r="B34" s="43">
        <v>8</v>
      </c>
      <c r="C34" s="25">
        <v>0</v>
      </c>
      <c r="D34" s="25">
        <f t="shared" si="7"/>
        <v>20224</v>
      </c>
      <c r="E34" s="30">
        <v>0</v>
      </c>
      <c r="F34" s="25">
        <f t="shared" si="8"/>
        <v>20224</v>
      </c>
      <c r="G34" s="25">
        <f t="shared" si="0"/>
        <v>20225</v>
      </c>
      <c r="H34" s="25">
        <f t="shared" si="9"/>
        <v>31347.200000000001</v>
      </c>
      <c r="I34" s="25">
        <f t="shared" si="1"/>
        <v>31348.2</v>
      </c>
      <c r="J34" s="25">
        <f t="shared" si="10"/>
        <v>40953.600000000006</v>
      </c>
      <c r="K34" s="25">
        <f t="shared" si="2"/>
        <v>40954.600000000006</v>
      </c>
      <c r="L34" s="55">
        <v>50560</v>
      </c>
      <c r="M34" s="25">
        <f t="shared" si="3"/>
        <v>50561</v>
      </c>
      <c r="N34" s="25">
        <f t="shared" si="11"/>
        <v>59155.199999999997</v>
      </c>
      <c r="O34" s="25">
        <f t="shared" si="4"/>
        <v>59156.2</v>
      </c>
      <c r="P34" s="25">
        <f t="shared" si="12"/>
        <v>67244.800000000003</v>
      </c>
      <c r="Q34" s="25">
        <f t="shared" si="4"/>
        <v>67245.8</v>
      </c>
      <c r="R34" s="25">
        <f t="shared" si="13"/>
        <v>80390.400000000009</v>
      </c>
      <c r="S34" s="25">
        <f t="shared" si="5"/>
        <v>80391.400000000009</v>
      </c>
      <c r="T34" s="25">
        <f t="shared" si="14"/>
        <v>93536</v>
      </c>
      <c r="U34" s="25">
        <f t="shared" si="6"/>
        <v>93537</v>
      </c>
      <c r="V34" s="25">
        <f t="shared" si="15"/>
        <v>101120</v>
      </c>
      <c r="W34" s="51">
        <f t="shared" si="16"/>
        <v>101121</v>
      </c>
      <c r="X34" s="52">
        <f t="shared" si="17"/>
        <v>126400</v>
      </c>
      <c r="Y34" s="15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  <c r="GT34" s="1"/>
      <c r="GU34" s="1"/>
      <c r="GV34" s="1"/>
      <c r="GW34" s="1"/>
      <c r="GX34" s="1"/>
      <c r="GY34" s="1"/>
      <c r="GZ34" s="1"/>
      <c r="HA34" s="1"/>
      <c r="HB34" s="1"/>
      <c r="HC34" s="1"/>
      <c r="HD34" s="1"/>
      <c r="HE34" s="1"/>
      <c r="HF34" s="1"/>
      <c r="HG34" s="1"/>
      <c r="HH34" s="1"/>
      <c r="HI34" s="1"/>
      <c r="HJ34" s="1"/>
      <c r="HK34" s="1"/>
      <c r="HL34" s="1"/>
      <c r="HM34" s="1"/>
      <c r="HN34" s="1"/>
      <c r="HO34" s="1"/>
      <c r="HP34" s="1"/>
      <c r="HQ34" s="1"/>
      <c r="HR34" s="1"/>
      <c r="HS34" s="1"/>
      <c r="HT34" s="1"/>
      <c r="HU34" s="1"/>
      <c r="HV34" s="1"/>
      <c r="HW34" s="1"/>
      <c r="HX34" s="1"/>
      <c r="HY34" s="1"/>
      <c r="HZ34" s="1"/>
      <c r="IA34" s="1"/>
      <c r="IB34" s="1"/>
      <c r="IC34" s="1"/>
      <c r="ID34" s="1"/>
    </row>
    <row r="35" spans="1:238" ht="28.5" customHeight="1" x14ac:dyDescent="0.25">
      <c r="A35" s="1"/>
      <c r="B35" s="43">
        <v>9</v>
      </c>
      <c r="C35" s="25">
        <v>0</v>
      </c>
      <c r="D35" s="25">
        <f t="shared" si="7"/>
        <v>22280</v>
      </c>
      <c r="E35" s="30">
        <v>0</v>
      </c>
      <c r="F35" s="25">
        <f t="shared" si="8"/>
        <v>22280</v>
      </c>
      <c r="G35" s="25">
        <f t="shared" si="0"/>
        <v>22281</v>
      </c>
      <c r="H35" s="25">
        <f t="shared" si="9"/>
        <v>34534</v>
      </c>
      <c r="I35" s="25">
        <f t="shared" si="1"/>
        <v>34535</v>
      </c>
      <c r="J35" s="25">
        <f t="shared" si="10"/>
        <v>45117</v>
      </c>
      <c r="K35" s="25">
        <f t="shared" si="2"/>
        <v>45118</v>
      </c>
      <c r="L35" s="55">
        <f>L34+5140</f>
        <v>55700</v>
      </c>
      <c r="M35" s="25">
        <f t="shared" si="3"/>
        <v>55701</v>
      </c>
      <c r="N35" s="25">
        <f t="shared" si="11"/>
        <v>65168.999999999993</v>
      </c>
      <c r="O35" s="25">
        <f t="shared" si="4"/>
        <v>65169.999999999993</v>
      </c>
      <c r="P35" s="25">
        <f t="shared" si="12"/>
        <v>74081</v>
      </c>
      <c r="Q35" s="25">
        <f t="shared" si="4"/>
        <v>74082</v>
      </c>
      <c r="R35" s="25">
        <f t="shared" si="13"/>
        <v>88563</v>
      </c>
      <c r="S35" s="25">
        <f t="shared" si="5"/>
        <v>88564</v>
      </c>
      <c r="T35" s="25">
        <f t="shared" si="14"/>
        <v>103045</v>
      </c>
      <c r="U35" s="25">
        <f t="shared" si="6"/>
        <v>103046</v>
      </c>
      <c r="V35" s="25">
        <f t="shared" si="15"/>
        <v>111400</v>
      </c>
      <c r="W35" s="51">
        <f t="shared" si="16"/>
        <v>111401</v>
      </c>
      <c r="X35" s="52">
        <f t="shared" si="17"/>
        <v>139250</v>
      </c>
      <c r="Y35" s="15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  <c r="FI35" s="1"/>
      <c r="FJ35" s="1"/>
      <c r="FK35" s="1"/>
      <c r="FL35" s="1"/>
      <c r="FM35" s="1"/>
      <c r="FN35" s="1"/>
      <c r="FO35" s="1"/>
      <c r="FP35" s="1"/>
      <c r="FQ35" s="1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  <c r="GC35" s="1"/>
      <c r="GD35" s="1"/>
      <c r="GE35" s="1"/>
      <c r="GF35" s="1"/>
      <c r="GG35" s="1"/>
      <c r="GH35" s="1"/>
      <c r="GI35" s="1"/>
      <c r="GJ35" s="1"/>
      <c r="GK35" s="1"/>
      <c r="GL35" s="1"/>
      <c r="GM35" s="1"/>
      <c r="GN35" s="1"/>
      <c r="GO35" s="1"/>
      <c r="GP35" s="1"/>
      <c r="GQ35" s="1"/>
      <c r="GR35" s="1"/>
      <c r="GS35" s="1"/>
      <c r="GT35" s="1"/>
      <c r="GU35" s="1"/>
      <c r="GV35" s="1"/>
      <c r="GW35" s="1"/>
      <c r="GX35" s="1"/>
      <c r="GY35" s="1"/>
      <c r="GZ35" s="1"/>
      <c r="HA35" s="1"/>
      <c r="HB35" s="1"/>
      <c r="HC35" s="1"/>
      <c r="HD35" s="1"/>
      <c r="HE35" s="1"/>
      <c r="HF35" s="1"/>
      <c r="HG35" s="1"/>
      <c r="HH35" s="1"/>
      <c r="HI35" s="1"/>
      <c r="HJ35" s="1"/>
      <c r="HK35" s="1"/>
      <c r="HL35" s="1"/>
      <c r="HM35" s="1"/>
      <c r="HN35" s="1"/>
      <c r="HO35" s="1"/>
      <c r="HP35" s="1"/>
      <c r="HQ35" s="1"/>
      <c r="HR35" s="1"/>
      <c r="HS35" s="1"/>
      <c r="HT35" s="1"/>
      <c r="HU35" s="1"/>
      <c r="HV35" s="1"/>
      <c r="HW35" s="1"/>
      <c r="HX35" s="1"/>
      <c r="HY35" s="1"/>
      <c r="HZ35" s="1"/>
      <c r="IA35" s="1"/>
      <c r="IB35" s="1"/>
      <c r="IC35" s="1"/>
      <c r="ID35" s="1"/>
    </row>
    <row r="36" spans="1:238" ht="28.5" customHeight="1" x14ac:dyDescent="0.25">
      <c r="A36" s="1"/>
      <c r="B36" s="43">
        <v>10</v>
      </c>
      <c r="C36" s="25">
        <v>0</v>
      </c>
      <c r="D36" s="25">
        <f t="shared" si="7"/>
        <v>24336</v>
      </c>
      <c r="E36" s="30">
        <v>0</v>
      </c>
      <c r="F36" s="25">
        <f t="shared" si="8"/>
        <v>24336</v>
      </c>
      <c r="G36" s="25">
        <f t="shared" si="0"/>
        <v>24337</v>
      </c>
      <c r="H36" s="25">
        <f t="shared" si="9"/>
        <v>37720.800000000003</v>
      </c>
      <c r="I36" s="25">
        <f t="shared" si="1"/>
        <v>37721.800000000003</v>
      </c>
      <c r="J36" s="25">
        <f t="shared" si="10"/>
        <v>49280.4</v>
      </c>
      <c r="K36" s="25">
        <f t="shared" si="2"/>
        <v>49281.4</v>
      </c>
      <c r="L36" s="55">
        <f t="shared" ref="L36:L42" si="18">L35+5140</f>
        <v>60840</v>
      </c>
      <c r="M36" s="25">
        <f t="shared" si="3"/>
        <v>60841</v>
      </c>
      <c r="N36" s="25">
        <f t="shared" si="11"/>
        <v>71182.8</v>
      </c>
      <c r="O36" s="25">
        <f t="shared" si="4"/>
        <v>71183.8</v>
      </c>
      <c r="P36" s="25">
        <f t="shared" si="12"/>
        <v>80917.2</v>
      </c>
      <c r="Q36" s="25">
        <f t="shared" si="4"/>
        <v>80918.2</v>
      </c>
      <c r="R36" s="25">
        <f t="shared" si="13"/>
        <v>96735.6</v>
      </c>
      <c r="S36" s="25">
        <f t="shared" si="5"/>
        <v>96736.6</v>
      </c>
      <c r="T36" s="25">
        <f t="shared" si="14"/>
        <v>112554</v>
      </c>
      <c r="U36" s="25">
        <f t="shared" si="6"/>
        <v>112555</v>
      </c>
      <c r="V36" s="25">
        <f t="shared" si="15"/>
        <v>121680</v>
      </c>
      <c r="W36" s="51">
        <f t="shared" si="16"/>
        <v>121681</v>
      </c>
      <c r="X36" s="52">
        <f t="shared" si="17"/>
        <v>152100</v>
      </c>
      <c r="Y36" s="15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  <c r="EX36" s="1"/>
      <c r="EY36" s="1"/>
      <c r="EZ36" s="1"/>
      <c r="FA36" s="1"/>
      <c r="FB36" s="1"/>
      <c r="FC36" s="1"/>
      <c r="FD36" s="1"/>
      <c r="FE36" s="1"/>
      <c r="FF36" s="1"/>
      <c r="FG36" s="1"/>
      <c r="FH36" s="1"/>
      <c r="FI36" s="1"/>
      <c r="FJ36" s="1"/>
      <c r="FK36" s="1"/>
      <c r="FL36" s="1"/>
      <c r="FM36" s="1"/>
      <c r="FN36" s="1"/>
      <c r="FO36" s="1"/>
      <c r="FP36" s="1"/>
      <c r="FQ36" s="1"/>
      <c r="FR36" s="1"/>
      <c r="FS36" s="1"/>
      <c r="FT36" s="1"/>
      <c r="FU36" s="1"/>
      <c r="FV36" s="1"/>
      <c r="FW36" s="1"/>
      <c r="FX36" s="1"/>
      <c r="FY36" s="1"/>
      <c r="FZ36" s="1"/>
      <c r="GA36" s="1"/>
      <c r="GB36" s="1"/>
      <c r="GC36" s="1"/>
      <c r="GD36" s="1"/>
      <c r="GE36" s="1"/>
      <c r="GF36" s="1"/>
      <c r="GG36" s="1"/>
      <c r="GH36" s="1"/>
      <c r="GI36" s="1"/>
      <c r="GJ36" s="1"/>
      <c r="GK36" s="1"/>
      <c r="GL36" s="1"/>
      <c r="GM36" s="1"/>
      <c r="GN36" s="1"/>
      <c r="GO36" s="1"/>
      <c r="GP36" s="1"/>
      <c r="GQ36" s="1"/>
      <c r="GR36" s="1"/>
      <c r="GS36" s="1"/>
      <c r="GT36" s="1"/>
      <c r="GU36" s="1"/>
      <c r="GV36" s="1"/>
      <c r="GW36" s="1"/>
      <c r="GX36" s="1"/>
      <c r="GY36" s="1"/>
      <c r="GZ36" s="1"/>
      <c r="HA36" s="1"/>
      <c r="HB36" s="1"/>
      <c r="HC36" s="1"/>
      <c r="HD36" s="1"/>
      <c r="HE36" s="1"/>
      <c r="HF36" s="1"/>
      <c r="HG36" s="1"/>
      <c r="HH36" s="1"/>
      <c r="HI36" s="1"/>
      <c r="HJ36" s="1"/>
      <c r="HK36" s="1"/>
      <c r="HL36" s="1"/>
      <c r="HM36" s="1"/>
      <c r="HN36" s="1"/>
      <c r="HO36" s="1"/>
      <c r="HP36" s="1"/>
      <c r="HQ36" s="1"/>
      <c r="HR36" s="1"/>
      <c r="HS36" s="1"/>
      <c r="HT36" s="1"/>
      <c r="HU36" s="1"/>
      <c r="HV36" s="1"/>
      <c r="HW36" s="1"/>
      <c r="HX36" s="1"/>
      <c r="HY36" s="1"/>
      <c r="HZ36" s="1"/>
      <c r="IA36" s="1"/>
      <c r="IB36" s="1"/>
      <c r="IC36" s="1"/>
      <c r="ID36" s="1"/>
    </row>
    <row r="37" spans="1:238" ht="28.5" customHeight="1" x14ac:dyDescent="0.25">
      <c r="A37" s="1"/>
      <c r="B37" s="43">
        <v>11</v>
      </c>
      <c r="C37" s="25">
        <v>0</v>
      </c>
      <c r="D37" s="25">
        <f t="shared" si="7"/>
        <v>26392</v>
      </c>
      <c r="E37" s="30">
        <v>0</v>
      </c>
      <c r="F37" s="25">
        <f t="shared" si="8"/>
        <v>26392</v>
      </c>
      <c r="G37" s="25">
        <f t="shared" si="0"/>
        <v>26393</v>
      </c>
      <c r="H37" s="25">
        <f t="shared" si="9"/>
        <v>40907.599999999999</v>
      </c>
      <c r="I37" s="25">
        <f t="shared" si="1"/>
        <v>40908.6</v>
      </c>
      <c r="J37" s="25">
        <f t="shared" si="10"/>
        <v>53443.8</v>
      </c>
      <c r="K37" s="25">
        <f t="shared" si="2"/>
        <v>53444.800000000003</v>
      </c>
      <c r="L37" s="55">
        <f t="shared" si="18"/>
        <v>65980</v>
      </c>
      <c r="M37" s="25">
        <f t="shared" si="3"/>
        <v>65981</v>
      </c>
      <c r="N37" s="25">
        <f t="shared" si="11"/>
        <v>77196.599999999991</v>
      </c>
      <c r="O37" s="25">
        <f t="shared" si="4"/>
        <v>77197.599999999991</v>
      </c>
      <c r="P37" s="25">
        <f t="shared" si="12"/>
        <v>87753.400000000009</v>
      </c>
      <c r="Q37" s="25">
        <f t="shared" si="4"/>
        <v>87754.400000000009</v>
      </c>
      <c r="R37" s="25">
        <f t="shared" si="13"/>
        <v>104908.20000000001</v>
      </c>
      <c r="S37" s="25">
        <f t="shared" si="5"/>
        <v>104909.20000000001</v>
      </c>
      <c r="T37" s="25">
        <f t="shared" si="14"/>
        <v>122063</v>
      </c>
      <c r="U37" s="25">
        <f t="shared" si="6"/>
        <v>122064</v>
      </c>
      <c r="V37" s="25">
        <f t="shared" si="15"/>
        <v>131960</v>
      </c>
      <c r="W37" s="51">
        <f t="shared" si="16"/>
        <v>131961</v>
      </c>
      <c r="X37" s="52">
        <f t="shared" si="17"/>
        <v>164950</v>
      </c>
      <c r="Y37" s="15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  <c r="EX37" s="1"/>
      <c r="EY37" s="1"/>
      <c r="EZ37" s="1"/>
      <c r="FA37" s="1"/>
      <c r="FB37" s="1"/>
      <c r="FC37" s="1"/>
      <c r="FD37" s="1"/>
      <c r="FE37" s="1"/>
      <c r="FF37" s="1"/>
      <c r="FG37" s="1"/>
      <c r="FH37" s="1"/>
      <c r="FI37" s="1"/>
      <c r="FJ37" s="1"/>
      <c r="FK37" s="1"/>
      <c r="FL37" s="1"/>
      <c r="FM37" s="1"/>
      <c r="FN37" s="1"/>
      <c r="FO37" s="1"/>
      <c r="FP37" s="1"/>
      <c r="FQ37" s="1"/>
      <c r="FR37" s="1"/>
      <c r="FS37" s="1"/>
      <c r="FT37" s="1"/>
      <c r="FU37" s="1"/>
      <c r="FV37" s="1"/>
      <c r="FW37" s="1"/>
      <c r="FX37" s="1"/>
      <c r="FY37" s="1"/>
      <c r="FZ37" s="1"/>
      <c r="GA37" s="1"/>
      <c r="GB37" s="1"/>
      <c r="GC37" s="1"/>
      <c r="GD37" s="1"/>
      <c r="GE37" s="1"/>
      <c r="GF37" s="1"/>
      <c r="GG37" s="1"/>
      <c r="GH37" s="1"/>
      <c r="GI37" s="1"/>
      <c r="GJ37" s="1"/>
      <c r="GK37" s="1"/>
      <c r="GL37" s="1"/>
      <c r="GM37" s="1"/>
      <c r="GN37" s="1"/>
      <c r="GO37" s="1"/>
      <c r="GP37" s="1"/>
      <c r="GQ37" s="1"/>
      <c r="GR37" s="1"/>
      <c r="GS37" s="1"/>
      <c r="GT37" s="1"/>
      <c r="GU37" s="1"/>
      <c r="GV37" s="1"/>
      <c r="GW37" s="1"/>
      <c r="GX37" s="1"/>
      <c r="GY37" s="1"/>
      <c r="GZ37" s="1"/>
      <c r="HA37" s="1"/>
      <c r="HB37" s="1"/>
      <c r="HC37" s="1"/>
      <c r="HD37" s="1"/>
      <c r="HE37" s="1"/>
      <c r="HF37" s="1"/>
      <c r="HG37" s="1"/>
      <c r="HH37" s="1"/>
      <c r="HI37" s="1"/>
      <c r="HJ37" s="1"/>
      <c r="HK37" s="1"/>
      <c r="HL37" s="1"/>
      <c r="HM37" s="1"/>
      <c r="HN37" s="1"/>
      <c r="HO37" s="1"/>
      <c r="HP37" s="1"/>
      <c r="HQ37" s="1"/>
      <c r="HR37" s="1"/>
      <c r="HS37" s="1"/>
      <c r="HT37" s="1"/>
      <c r="HU37" s="1"/>
      <c r="HV37" s="1"/>
      <c r="HW37" s="1"/>
      <c r="HX37" s="1"/>
      <c r="HY37" s="1"/>
      <c r="HZ37" s="1"/>
      <c r="IA37" s="1"/>
      <c r="IB37" s="1"/>
      <c r="IC37" s="1"/>
      <c r="ID37" s="1"/>
    </row>
    <row r="38" spans="1:238" ht="28.5" customHeight="1" x14ac:dyDescent="0.25">
      <c r="A38" s="1"/>
      <c r="B38" s="43">
        <v>12</v>
      </c>
      <c r="C38" s="25">
        <v>0</v>
      </c>
      <c r="D38" s="25">
        <f t="shared" si="7"/>
        <v>28448</v>
      </c>
      <c r="E38" s="30">
        <v>0</v>
      </c>
      <c r="F38" s="25">
        <f t="shared" si="8"/>
        <v>28448</v>
      </c>
      <c r="G38" s="25">
        <f t="shared" si="0"/>
        <v>28449</v>
      </c>
      <c r="H38" s="25">
        <f t="shared" si="9"/>
        <v>44094.400000000001</v>
      </c>
      <c r="I38" s="25">
        <f t="shared" si="1"/>
        <v>44095.4</v>
      </c>
      <c r="J38" s="25">
        <f t="shared" si="10"/>
        <v>57607.200000000004</v>
      </c>
      <c r="K38" s="25">
        <f t="shared" si="2"/>
        <v>57608.200000000004</v>
      </c>
      <c r="L38" s="55">
        <f t="shared" si="18"/>
        <v>71120</v>
      </c>
      <c r="M38" s="25">
        <f t="shared" si="3"/>
        <v>71121</v>
      </c>
      <c r="N38" s="25">
        <f t="shared" si="11"/>
        <v>83210.399999999994</v>
      </c>
      <c r="O38" s="25">
        <f t="shared" si="4"/>
        <v>83211.399999999994</v>
      </c>
      <c r="P38" s="25">
        <f t="shared" si="12"/>
        <v>94589.6</v>
      </c>
      <c r="Q38" s="25">
        <f t="shared" si="4"/>
        <v>94590.6</v>
      </c>
      <c r="R38" s="25">
        <f t="shared" si="13"/>
        <v>113080.8</v>
      </c>
      <c r="S38" s="25">
        <f t="shared" si="5"/>
        <v>113081.8</v>
      </c>
      <c r="T38" s="25">
        <f t="shared" si="14"/>
        <v>131572</v>
      </c>
      <c r="U38" s="25">
        <f t="shared" si="6"/>
        <v>131573</v>
      </c>
      <c r="V38" s="25">
        <f t="shared" si="15"/>
        <v>142240</v>
      </c>
      <c r="W38" s="51">
        <f t="shared" si="16"/>
        <v>142241</v>
      </c>
      <c r="X38" s="52">
        <f t="shared" si="17"/>
        <v>177800</v>
      </c>
      <c r="Y38" s="15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  <c r="FF38" s="1"/>
      <c r="FG38" s="1"/>
      <c r="FH38" s="1"/>
      <c r="FI38" s="1"/>
      <c r="FJ38" s="1"/>
      <c r="FK38" s="1"/>
      <c r="FL38" s="1"/>
      <c r="FM38" s="1"/>
      <c r="FN38" s="1"/>
      <c r="FO38" s="1"/>
      <c r="FP38" s="1"/>
      <c r="FQ38" s="1"/>
      <c r="FR38" s="1"/>
      <c r="FS38" s="1"/>
      <c r="FT38" s="1"/>
      <c r="FU38" s="1"/>
      <c r="FV38" s="1"/>
      <c r="FW38" s="1"/>
      <c r="FX38" s="1"/>
      <c r="FY38" s="1"/>
      <c r="FZ38" s="1"/>
      <c r="GA38" s="1"/>
      <c r="GB38" s="1"/>
      <c r="GC38" s="1"/>
      <c r="GD38" s="1"/>
      <c r="GE38" s="1"/>
      <c r="GF38" s="1"/>
      <c r="GG38" s="1"/>
      <c r="GH38" s="1"/>
      <c r="GI38" s="1"/>
      <c r="GJ38" s="1"/>
      <c r="GK38" s="1"/>
      <c r="GL38" s="1"/>
      <c r="GM38" s="1"/>
      <c r="GN38" s="1"/>
      <c r="GO38" s="1"/>
      <c r="GP38" s="1"/>
      <c r="GQ38" s="1"/>
      <c r="GR38" s="1"/>
      <c r="GS38" s="1"/>
      <c r="GT38" s="1"/>
      <c r="GU38" s="1"/>
      <c r="GV38" s="1"/>
      <c r="GW38" s="1"/>
      <c r="GX38" s="1"/>
      <c r="GY38" s="1"/>
      <c r="GZ38" s="1"/>
      <c r="HA38" s="1"/>
      <c r="HB38" s="1"/>
      <c r="HC38" s="1"/>
      <c r="HD38" s="1"/>
      <c r="HE38" s="1"/>
      <c r="HF38" s="1"/>
      <c r="HG38" s="1"/>
      <c r="HH38" s="1"/>
      <c r="HI38" s="1"/>
      <c r="HJ38" s="1"/>
      <c r="HK38" s="1"/>
      <c r="HL38" s="1"/>
      <c r="HM38" s="1"/>
      <c r="HN38" s="1"/>
      <c r="HO38" s="1"/>
      <c r="HP38" s="1"/>
      <c r="HQ38" s="1"/>
      <c r="HR38" s="1"/>
      <c r="HS38" s="1"/>
      <c r="HT38" s="1"/>
      <c r="HU38" s="1"/>
      <c r="HV38" s="1"/>
      <c r="HW38" s="1"/>
      <c r="HX38" s="1"/>
      <c r="HY38" s="1"/>
      <c r="HZ38" s="1"/>
      <c r="IA38" s="1"/>
      <c r="IB38" s="1"/>
      <c r="IC38" s="1"/>
      <c r="ID38" s="1"/>
    </row>
    <row r="39" spans="1:238" ht="28.5" customHeight="1" x14ac:dyDescent="0.25">
      <c r="A39" s="1"/>
      <c r="B39" s="43">
        <v>13</v>
      </c>
      <c r="C39" s="25">
        <v>0</v>
      </c>
      <c r="D39" s="25">
        <f t="shared" si="7"/>
        <v>30504</v>
      </c>
      <c r="E39" s="30">
        <v>0</v>
      </c>
      <c r="F39" s="25">
        <f t="shared" si="8"/>
        <v>30504</v>
      </c>
      <c r="G39" s="25">
        <f t="shared" si="0"/>
        <v>30505</v>
      </c>
      <c r="H39" s="25">
        <f t="shared" si="9"/>
        <v>47281.2</v>
      </c>
      <c r="I39" s="25">
        <f t="shared" si="1"/>
        <v>47282.2</v>
      </c>
      <c r="J39" s="25">
        <f t="shared" si="10"/>
        <v>61770.600000000006</v>
      </c>
      <c r="K39" s="25">
        <f t="shared" si="2"/>
        <v>61771.600000000006</v>
      </c>
      <c r="L39" s="55">
        <f t="shared" si="18"/>
        <v>76260</v>
      </c>
      <c r="M39" s="25">
        <f t="shared" si="3"/>
        <v>76261</v>
      </c>
      <c r="N39" s="25">
        <f t="shared" si="11"/>
        <v>89224.2</v>
      </c>
      <c r="O39" s="25">
        <f t="shared" si="4"/>
        <v>89225.2</v>
      </c>
      <c r="P39" s="25">
        <f t="shared" si="12"/>
        <v>101425.8</v>
      </c>
      <c r="Q39" s="25">
        <f t="shared" si="4"/>
        <v>101426.8</v>
      </c>
      <c r="R39" s="25">
        <f t="shared" si="13"/>
        <v>121253.40000000001</v>
      </c>
      <c r="S39" s="25">
        <f t="shared" si="5"/>
        <v>121254.40000000001</v>
      </c>
      <c r="T39" s="25">
        <f t="shared" si="14"/>
        <v>141081</v>
      </c>
      <c r="U39" s="25">
        <f t="shared" si="6"/>
        <v>141082</v>
      </c>
      <c r="V39" s="25">
        <f t="shared" si="15"/>
        <v>152520</v>
      </c>
      <c r="W39" s="51">
        <f t="shared" si="16"/>
        <v>152521</v>
      </c>
      <c r="X39" s="52">
        <f t="shared" si="17"/>
        <v>190650</v>
      </c>
      <c r="Y39" s="15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1"/>
      <c r="FI39" s="1"/>
      <c r="FJ39" s="1"/>
      <c r="FK39" s="1"/>
      <c r="FL39" s="1"/>
      <c r="FM39" s="1"/>
      <c r="FN39" s="1"/>
      <c r="FO39" s="1"/>
      <c r="FP39" s="1"/>
      <c r="FQ39" s="1"/>
      <c r="FR39" s="1"/>
      <c r="FS39" s="1"/>
      <c r="FT39" s="1"/>
      <c r="FU39" s="1"/>
      <c r="FV39" s="1"/>
      <c r="FW39" s="1"/>
      <c r="FX39" s="1"/>
      <c r="FY39" s="1"/>
      <c r="FZ39" s="1"/>
      <c r="GA39" s="1"/>
      <c r="GB39" s="1"/>
      <c r="GC39" s="1"/>
      <c r="GD39" s="1"/>
      <c r="GE39" s="1"/>
      <c r="GF39" s="1"/>
      <c r="GG39" s="1"/>
      <c r="GH39" s="1"/>
      <c r="GI39" s="1"/>
      <c r="GJ39" s="1"/>
      <c r="GK39" s="1"/>
      <c r="GL39" s="1"/>
      <c r="GM39" s="1"/>
      <c r="GN39" s="1"/>
      <c r="GO39" s="1"/>
      <c r="GP39" s="1"/>
      <c r="GQ39" s="1"/>
      <c r="GR39" s="1"/>
      <c r="GS39" s="1"/>
      <c r="GT39" s="1"/>
      <c r="GU39" s="1"/>
      <c r="GV39" s="1"/>
      <c r="GW39" s="1"/>
      <c r="GX39" s="1"/>
      <c r="GY39" s="1"/>
      <c r="GZ39" s="1"/>
      <c r="HA39" s="1"/>
      <c r="HB39" s="1"/>
      <c r="HC39" s="1"/>
      <c r="HD39" s="1"/>
      <c r="HE39" s="1"/>
      <c r="HF39" s="1"/>
      <c r="HG39" s="1"/>
      <c r="HH39" s="1"/>
      <c r="HI39" s="1"/>
      <c r="HJ39" s="1"/>
      <c r="HK39" s="1"/>
      <c r="HL39" s="1"/>
      <c r="HM39" s="1"/>
      <c r="HN39" s="1"/>
      <c r="HO39" s="1"/>
      <c r="HP39" s="1"/>
      <c r="HQ39" s="1"/>
      <c r="HR39" s="1"/>
      <c r="HS39" s="1"/>
      <c r="HT39" s="1"/>
      <c r="HU39" s="1"/>
      <c r="HV39" s="1"/>
      <c r="HW39" s="1"/>
      <c r="HX39" s="1"/>
      <c r="HY39" s="1"/>
      <c r="HZ39" s="1"/>
      <c r="IA39" s="1"/>
      <c r="IB39" s="1"/>
      <c r="IC39" s="1"/>
      <c r="ID39" s="1"/>
    </row>
    <row r="40" spans="1:238" ht="28.5" customHeight="1" x14ac:dyDescent="0.25">
      <c r="A40" s="1"/>
      <c r="B40" s="43">
        <v>14</v>
      </c>
      <c r="C40" s="25">
        <v>0</v>
      </c>
      <c r="D40" s="25">
        <f t="shared" si="7"/>
        <v>32560</v>
      </c>
      <c r="E40" s="30">
        <v>0</v>
      </c>
      <c r="F40" s="25">
        <f t="shared" si="8"/>
        <v>32560</v>
      </c>
      <c r="G40" s="25">
        <f t="shared" si="0"/>
        <v>32561</v>
      </c>
      <c r="H40" s="25">
        <f t="shared" si="9"/>
        <v>50468</v>
      </c>
      <c r="I40" s="25">
        <f t="shared" si="1"/>
        <v>50469</v>
      </c>
      <c r="J40" s="25">
        <f t="shared" si="10"/>
        <v>65934</v>
      </c>
      <c r="K40" s="25">
        <f t="shared" si="2"/>
        <v>65935</v>
      </c>
      <c r="L40" s="55">
        <f t="shared" si="18"/>
        <v>81400</v>
      </c>
      <c r="M40" s="25">
        <f t="shared" si="3"/>
        <v>81401</v>
      </c>
      <c r="N40" s="25">
        <f t="shared" si="11"/>
        <v>95238</v>
      </c>
      <c r="O40" s="25">
        <f t="shared" si="4"/>
        <v>95239</v>
      </c>
      <c r="P40" s="25">
        <f t="shared" si="12"/>
        <v>108262</v>
      </c>
      <c r="Q40" s="25">
        <f t="shared" si="4"/>
        <v>108263</v>
      </c>
      <c r="R40" s="25">
        <f t="shared" si="13"/>
        <v>129426</v>
      </c>
      <c r="S40" s="25">
        <f t="shared" si="5"/>
        <v>129427</v>
      </c>
      <c r="T40" s="25">
        <f t="shared" si="14"/>
        <v>150590</v>
      </c>
      <c r="U40" s="25">
        <f t="shared" si="6"/>
        <v>150591</v>
      </c>
      <c r="V40" s="25">
        <f t="shared" si="15"/>
        <v>162800</v>
      </c>
      <c r="W40" s="51">
        <f t="shared" si="16"/>
        <v>162801</v>
      </c>
      <c r="X40" s="52">
        <f t="shared" si="17"/>
        <v>203500</v>
      </c>
      <c r="Y40" s="15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  <c r="EX40" s="1"/>
      <c r="EY40" s="1"/>
      <c r="EZ40" s="1"/>
      <c r="FA40" s="1"/>
      <c r="FB40" s="1"/>
      <c r="FC40" s="1"/>
      <c r="FD40" s="1"/>
      <c r="FE40" s="1"/>
      <c r="FF40" s="1"/>
      <c r="FG40" s="1"/>
      <c r="FH40" s="1"/>
      <c r="FI40" s="1"/>
      <c r="FJ40" s="1"/>
      <c r="FK40" s="1"/>
      <c r="FL40" s="1"/>
      <c r="FM40" s="1"/>
      <c r="FN40" s="1"/>
      <c r="FO40" s="1"/>
      <c r="FP40" s="1"/>
      <c r="FQ40" s="1"/>
      <c r="FR40" s="1"/>
      <c r="FS40" s="1"/>
      <c r="FT40" s="1"/>
      <c r="FU40" s="1"/>
      <c r="FV40" s="1"/>
      <c r="FW40" s="1"/>
      <c r="FX40" s="1"/>
      <c r="FY40" s="1"/>
      <c r="FZ40" s="1"/>
      <c r="GA40" s="1"/>
      <c r="GB40" s="1"/>
      <c r="GC40" s="1"/>
      <c r="GD40" s="1"/>
      <c r="GE40" s="1"/>
      <c r="GF40" s="1"/>
      <c r="GG40" s="1"/>
      <c r="GH40" s="1"/>
      <c r="GI40" s="1"/>
      <c r="GJ40" s="1"/>
      <c r="GK40" s="1"/>
      <c r="GL40" s="1"/>
      <c r="GM40" s="1"/>
      <c r="GN40" s="1"/>
      <c r="GO40" s="1"/>
      <c r="GP40" s="1"/>
      <c r="GQ40" s="1"/>
      <c r="GR40" s="1"/>
      <c r="GS40" s="1"/>
      <c r="GT40" s="1"/>
      <c r="GU40" s="1"/>
      <c r="GV40" s="1"/>
      <c r="GW40" s="1"/>
      <c r="GX40" s="1"/>
      <c r="GY40" s="1"/>
      <c r="GZ40" s="1"/>
      <c r="HA40" s="1"/>
      <c r="HB40" s="1"/>
      <c r="HC40" s="1"/>
      <c r="HD40" s="1"/>
      <c r="HE40" s="1"/>
      <c r="HF40" s="1"/>
      <c r="HG40" s="1"/>
      <c r="HH40" s="1"/>
      <c r="HI40" s="1"/>
      <c r="HJ40" s="1"/>
      <c r="HK40" s="1"/>
      <c r="HL40" s="1"/>
      <c r="HM40" s="1"/>
      <c r="HN40" s="1"/>
      <c r="HO40" s="1"/>
      <c r="HP40" s="1"/>
      <c r="HQ40" s="1"/>
      <c r="HR40" s="1"/>
      <c r="HS40" s="1"/>
      <c r="HT40" s="1"/>
      <c r="HU40" s="1"/>
      <c r="HV40" s="1"/>
      <c r="HW40" s="1"/>
      <c r="HX40" s="1"/>
      <c r="HY40" s="1"/>
      <c r="HZ40" s="1"/>
      <c r="IA40" s="1"/>
      <c r="IB40" s="1"/>
      <c r="IC40" s="1"/>
      <c r="ID40" s="1"/>
    </row>
    <row r="41" spans="1:238" ht="28.5" customHeight="1" x14ac:dyDescent="0.25">
      <c r="B41" s="43">
        <v>15</v>
      </c>
      <c r="C41" s="25">
        <v>0</v>
      </c>
      <c r="D41" s="25">
        <f t="shared" si="7"/>
        <v>34616</v>
      </c>
      <c r="E41" s="30">
        <v>0</v>
      </c>
      <c r="F41" s="25">
        <f t="shared" si="8"/>
        <v>34616</v>
      </c>
      <c r="G41" s="25">
        <f t="shared" si="0"/>
        <v>34617</v>
      </c>
      <c r="H41" s="25">
        <f t="shared" si="9"/>
        <v>53654.8</v>
      </c>
      <c r="I41" s="25">
        <f>H41+1</f>
        <v>53655.8</v>
      </c>
      <c r="J41" s="25">
        <f t="shared" si="10"/>
        <v>70097.400000000009</v>
      </c>
      <c r="K41" s="25">
        <f>J41+1</f>
        <v>70098.400000000009</v>
      </c>
      <c r="L41" s="55">
        <f t="shared" si="18"/>
        <v>86540</v>
      </c>
      <c r="M41" s="25">
        <f>L41+1</f>
        <v>86541</v>
      </c>
      <c r="N41" s="25">
        <f t="shared" si="11"/>
        <v>101251.79999999999</v>
      </c>
      <c r="O41" s="25">
        <f>N41+1</f>
        <v>101252.79999999999</v>
      </c>
      <c r="P41" s="25">
        <f t="shared" si="12"/>
        <v>115098.20000000001</v>
      </c>
      <c r="Q41" s="25">
        <f>P41+1</f>
        <v>115099.20000000001</v>
      </c>
      <c r="R41" s="25">
        <f t="shared" si="13"/>
        <v>137598.6</v>
      </c>
      <c r="S41" s="25">
        <f>R41+1</f>
        <v>137599.6</v>
      </c>
      <c r="T41" s="25">
        <f t="shared" si="14"/>
        <v>160099</v>
      </c>
      <c r="U41" s="25">
        <f>T41+1</f>
        <v>160100</v>
      </c>
      <c r="V41" s="25">
        <f t="shared" si="15"/>
        <v>173080</v>
      </c>
      <c r="W41" s="51">
        <f t="shared" si="16"/>
        <v>173081</v>
      </c>
      <c r="X41" s="52">
        <f t="shared" si="17"/>
        <v>216350</v>
      </c>
      <c r="Y41" s="15"/>
    </row>
    <row r="42" spans="1:238" ht="28.5" customHeight="1" thickBot="1" x14ac:dyDescent="0.3">
      <c r="B42" s="16">
        <v>16</v>
      </c>
      <c r="C42" s="25">
        <v>0</v>
      </c>
      <c r="D42" s="25">
        <f t="shared" si="7"/>
        <v>36672</v>
      </c>
      <c r="E42" s="30">
        <v>0</v>
      </c>
      <c r="F42" s="25">
        <f t="shared" si="8"/>
        <v>36672</v>
      </c>
      <c r="G42" s="25">
        <f t="shared" si="0"/>
        <v>36673</v>
      </c>
      <c r="H42" s="25">
        <f t="shared" si="9"/>
        <v>56841.599999999999</v>
      </c>
      <c r="I42" s="25">
        <f>H42+1</f>
        <v>56842.6</v>
      </c>
      <c r="J42" s="25">
        <f t="shared" si="10"/>
        <v>74260.800000000003</v>
      </c>
      <c r="K42" s="25">
        <f>J42+1</f>
        <v>74261.8</v>
      </c>
      <c r="L42" s="55">
        <f t="shared" si="18"/>
        <v>91680</v>
      </c>
      <c r="M42" s="25">
        <f>L42+1</f>
        <v>91681</v>
      </c>
      <c r="N42" s="25">
        <f t="shared" si="11"/>
        <v>107265.59999999999</v>
      </c>
      <c r="O42" s="25">
        <f>N42+1</f>
        <v>107266.59999999999</v>
      </c>
      <c r="P42" s="25">
        <f t="shared" si="12"/>
        <v>121934.40000000001</v>
      </c>
      <c r="Q42" s="25">
        <f>P42+1</f>
        <v>121935.40000000001</v>
      </c>
      <c r="R42" s="25">
        <f t="shared" si="13"/>
        <v>145771.20000000001</v>
      </c>
      <c r="S42" s="25">
        <f>R42+1</f>
        <v>145772.20000000001</v>
      </c>
      <c r="T42" s="25">
        <f t="shared" si="14"/>
        <v>169608</v>
      </c>
      <c r="U42" s="25">
        <f>T42+1</f>
        <v>169609</v>
      </c>
      <c r="V42" s="25">
        <f t="shared" si="15"/>
        <v>183360</v>
      </c>
      <c r="W42" s="51">
        <f t="shared" si="16"/>
        <v>183361</v>
      </c>
      <c r="X42" s="52">
        <f t="shared" si="17"/>
        <v>229200</v>
      </c>
      <c r="Y42" s="17"/>
    </row>
    <row r="43" spans="1:238" ht="45" customHeight="1" x14ac:dyDescent="0.25">
      <c r="B43" s="18" t="s">
        <v>25</v>
      </c>
      <c r="C43" s="95" t="s">
        <v>26</v>
      </c>
      <c r="D43" s="95"/>
      <c r="E43" s="95" t="s">
        <v>26</v>
      </c>
      <c r="F43" s="95"/>
      <c r="G43" s="95" t="s">
        <v>26</v>
      </c>
      <c r="H43" s="95"/>
      <c r="I43" s="95" t="s">
        <v>26</v>
      </c>
      <c r="J43" s="95"/>
      <c r="K43" s="95" t="s">
        <v>26</v>
      </c>
      <c r="L43" s="95"/>
      <c r="M43" s="95" t="s">
        <v>27</v>
      </c>
      <c r="N43" s="95"/>
      <c r="O43" s="95" t="s">
        <v>27</v>
      </c>
      <c r="P43" s="95"/>
      <c r="Q43" s="95" t="s">
        <v>27</v>
      </c>
      <c r="R43" s="95"/>
      <c r="S43" s="95" t="s">
        <v>27</v>
      </c>
      <c r="T43" s="95"/>
      <c r="U43" s="95" t="s">
        <v>27</v>
      </c>
      <c r="V43" s="95"/>
      <c r="W43" s="60" t="s">
        <v>27</v>
      </c>
      <c r="X43" s="60"/>
      <c r="Y43" s="19"/>
    </row>
  </sheetData>
  <mergeCells count="254">
    <mergeCell ref="S25:T25"/>
    <mergeCell ref="S23:T23"/>
    <mergeCell ref="U23:V23"/>
    <mergeCell ref="C24:D24"/>
    <mergeCell ref="E24:F24"/>
    <mergeCell ref="G24:H24"/>
    <mergeCell ref="I24:J24"/>
    <mergeCell ref="K24:L24"/>
    <mergeCell ref="M24:N24"/>
    <mergeCell ref="O24:P24"/>
    <mergeCell ref="Q24:R24"/>
    <mergeCell ref="S24:T24"/>
    <mergeCell ref="U24:V24"/>
    <mergeCell ref="A22:A25"/>
    <mergeCell ref="C23:D23"/>
    <mergeCell ref="E23:F23"/>
    <mergeCell ref="G23:H23"/>
    <mergeCell ref="I23:J23"/>
    <mergeCell ref="K23:L23"/>
    <mergeCell ref="M23:N23"/>
    <mergeCell ref="O23:P23"/>
    <mergeCell ref="Q23:R23"/>
    <mergeCell ref="C25:D25"/>
    <mergeCell ref="E25:F25"/>
    <mergeCell ref="G25:H25"/>
    <mergeCell ref="I25:J25"/>
    <mergeCell ref="K25:L25"/>
    <mergeCell ref="M25:N25"/>
    <mergeCell ref="O25:P25"/>
    <mergeCell ref="Q25:R25"/>
    <mergeCell ref="G19:H19"/>
    <mergeCell ref="I19:J19"/>
    <mergeCell ref="K19:L19"/>
    <mergeCell ref="M19:N19"/>
    <mergeCell ref="O19:P19"/>
    <mergeCell ref="S19:T19"/>
    <mergeCell ref="C17:D17"/>
    <mergeCell ref="E17:F17"/>
    <mergeCell ref="G17:H17"/>
    <mergeCell ref="I17:J17"/>
    <mergeCell ref="S17:T17"/>
    <mergeCell ref="G18:H18"/>
    <mergeCell ref="K4:L4"/>
    <mergeCell ref="U20:V20"/>
    <mergeCell ref="S18:T18"/>
    <mergeCell ref="U18:V18"/>
    <mergeCell ref="M15:N15"/>
    <mergeCell ref="O15:P15"/>
    <mergeCell ref="Q15:R15"/>
    <mergeCell ref="S15:T15"/>
    <mergeCell ref="U19:V19"/>
    <mergeCell ref="K18:L18"/>
    <mergeCell ref="M18:N18"/>
    <mergeCell ref="O18:P18"/>
    <mergeCell ref="Q18:R18"/>
    <mergeCell ref="K15:L15"/>
    <mergeCell ref="Q17:R17"/>
    <mergeCell ref="K20:L20"/>
    <mergeCell ref="M20:N20"/>
    <mergeCell ref="O20:P20"/>
    <mergeCell ref="Q20:R20"/>
    <mergeCell ref="S20:T20"/>
    <mergeCell ref="Q7:R7"/>
    <mergeCell ref="S7:T7"/>
    <mergeCell ref="U7:V7"/>
    <mergeCell ref="U8:V8"/>
    <mergeCell ref="E2:F2"/>
    <mergeCell ref="G2:H2"/>
    <mergeCell ref="I2:J2"/>
    <mergeCell ref="K2:L2"/>
    <mergeCell ref="M2:N2"/>
    <mergeCell ref="O2:P2"/>
    <mergeCell ref="Q2:R2"/>
    <mergeCell ref="S2:T2"/>
    <mergeCell ref="U2:V2"/>
    <mergeCell ref="C2:D2"/>
    <mergeCell ref="G16:H16"/>
    <mergeCell ref="I16:J16"/>
    <mergeCell ref="K16:L16"/>
    <mergeCell ref="M16:N16"/>
    <mergeCell ref="O16:P16"/>
    <mergeCell ref="Q16:R16"/>
    <mergeCell ref="S16:T16"/>
    <mergeCell ref="U16:V16"/>
    <mergeCell ref="U11:V11"/>
    <mergeCell ref="S13:T13"/>
    <mergeCell ref="U13:V13"/>
    <mergeCell ref="I13:J13"/>
    <mergeCell ref="K13:L13"/>
    <mergeCell ref="M13:N13"/>
    <mergeCell ref="S14:T14"/>
    <mergeCell ref="U14:V14"/>
    <mergeCell ref="G15:H15"/>
    <mergeCell ref="E15:F15"/>
    <mergeCell ref="C9:D9"/>
    <mergeCell ref="E9:F9"/>
    <mergeCell ref="G9:H9"/>
    <mergeCell ref="E10:F10"/>
    <mergeCell ref="E11:F11"/>
    <mergeCell ref="O26:P26"/>
    <mergeCell ref="C6:D6"/>
    <mergeCell ref="C7:D7"/>
    <mergeCell ref="C8:D8"/>
    <mergeCell ref="C10:D10"/>
    <mergeCell ref="C11:D11"/>
    <mergeCell ref="E6:F6"/>
    <mergeCell ref="G6:H6"/>
    <mergeCell ref="G7:H7"/>
    <mergeCell ref="G10:H10"/>
    <mergeCell ref="E7:F7"/>
    <mergeCell ref="E8:F8"/>
    <mergeCell ref="G8:H8"/>
    <mergeCell ref="I8:J8"/>
    <mergeCell ref="K8:L8"/>
    <mergeCell ref="M8:N8"/>
    <mergeCell ref="G11:H11"/>
    <mergeCell ref="I10:J10"/>
    <mergeCell ref="K10:L10"/>
    <mergeCell ref="K11:L11"/>
    <mergeCell ref="O8:P8"/>
    <mergeCell ref="I18:J18"/>
    <mergeCell ref="I15:J15"/>
    <mergeCell ref="C20:D20"/>
    <mergeCell ref="M43:N43"/>
    <mergeCell ref="O43:P43"/>
    <mergeCell ref="Q43:R43"/>
    <mergeCell ref="S43:T43"/>
    <mergeCell ref="U43:V43"/>
    <mergeCell ref="U9:V9"/>
    <mergeCell ref="O10:P10"/>
    <mergeCell ref="Q10:R10"/>
    <mergeCell ref="S10:T10"/>
    <mergeCell ref="U10:V10"/>
    <mergeCell ref="Q26:R26"/>
    <mergeCell ref="O13:P13"/>
    <mergeCell ref="Q13:R13"/>
    <mergeCell ref="Q19:R19"/>
    <mergeCell ref="S26:T26"/>
    <mergeCell ref="U26:V26"/>
    <mergeCell ref="U15:V15"/>
    <mergeCell ref="O14:P14"/>
    <mergeCell ref="Q14:R14"/>
    <mergeCell ref="S9:T9"/>
    <mergeCell ref="U17:V17"/>
    <mergeCell ref="M17:N17"/>
    <mergeCell ref="O17:P17"/>
    <mergeCell ref="M26:N26"/>
    <mergeCell ref="C43:D43"/>
    <mergeCell ref="E43:F43"/>
    <mergeCell ref="G43:H43"/>
    <mergeCell ref="I43:J43"/>
    <mergeCell ref="K43:L43"/>
    <mergeCell ref="E16:F16"/>
    <mergeCell ref="E18:F18"/>
    <mergeCell ref="E19:F19"/>
    <mergeCell ref="E13:F13"/>
    <mergeCell ref="E14:F14"/>
    <mergeCell ref="I14:J14"/>
    <mergeCell ref="K14:L14"/>
    <mergeCell ref="C13:D13"/>
    <mergeCell ref="C14:D14"/>
    <mergeCell ref="C15:D15"/>
    <mergeCell ref="C16:D16"/>
    <mergeCell ref="C18:D18"/>
    <mergeCell ref="C19:D19"/>
    <mergeCell ref="G13:H13"/>
    <mergeCell ref="G14:H14"/>
    <mergeCell ref="K17:L17"/>
    <mergeCell ref="I26:J26"/>
    <mergeCell ref="K26:L26"/>
    <mergeCell ref="E20:F20"/>
    <mergeCell ref="I9:J9"/>
    <mergeCell ref="K9:L9"/>
    <mergeCell ref="M9:N9"/>
    <mergeCell ref="O9:P9"/>
    <mergeCell ref="Q9:R9"/>
    <mergeCell ref="M12:N12"/>
    <mergeCell ref="O12:P12"/>
    <mergeCell ref="Q12:R12"/>
    <mergeCell ref="S8:T8"/>
    <mergeCell ref="M10:N10"/>
    <mergeCell ref="M11:N11"/>
    <mergeCell ref="O11:P11"/>
    <mergeCell ref="I11:J11"/>
    <mergeCell ref="Q11:R11"/>
    <mergeCell ref="S11:T11"/>
    <mergeCell ref="Q8:R8"/>
    <mergeCell ref="A6:A12"/>
    <mergeCell ref="A14:A21"/>
    <mergeCell ref="C21:D21"/>
    <mergeCell ref="E21:F21"/>
    <mergeCell ref="G21:H21"/>
    <mergeCell ref="I21:J21"/>
    <mergeCell ref="K21:L21"/>
    <mergeCell ref="M21:N21"/>
    <mergeCell ref="O21:P21"/>
    <mergeCell ref="C12:D12"/>
    <mergeCell ref="E12:F12"/>
    <mergeCell ref="G12:H12"/>
    <mergeCell ref="I12:J12"/>
    <mergeCell ref="K12:L12"/>
    <mergeCell ref="I7:J7"/>
    <mergeCell ref="K7:L7"/>
    <mergeCell ref="M7:N7"/>
    <mergeCell ref="O7:P7"/>
    <mergeCell ref="M14:N14"/>
    <mergeCell ref="I6:J6"/>
    <mergeCell ref="K6:L6"/>
    <mergeCell ref="M6:N6"/>
    <mergeCell ref="G20:H20"/>
    <mergeCell ref="I20:J20"/>
    <mergeCell ref="W26:X26"/>
    <mergeCell ref="W3:X3"/>
    <mergeCell ref="W6:X6"/>
    <mergeCell ref="W7:X7"/>
    <mergeCell ref="W8:X8"/>
    <mergeCell ref="W9:X9"/>
    <mergeCell ref="W10:X10"/>
    <mergeCell ref="W11:X11"/>
    <mergeCell ref="W13:X13"/>
    <mergeCell ref="U6:V6"/>
    <mergeCell ref="Y23:Y25"/>
    <mergeCell ref="W14:X14"/>
    <mergeCell ref="W15:X15"/>
    <mergeCell ref="W16:X16"/>
    <mergeCell ref="W17:X17"/>
    <mergeCell ref="W18:X18"/>
    <mergeCell ref="W19:X19"/>
    <mergeCell ref="W2:X2"/>
    <mergeCell ref="U25:V25"/>
    <mergeCell ref="Z3:AB3"/>
    <mergeCell ref="W43:X43"/>
    <mergeCell ref="C3:D3"/>
    <mergeCell ref="E3:F3"/>
    <mergeCell ref="W21:X21"/>
    <mergeCell ref="W20:X20"/>
    <mergeCell ref="W12:X12"/>
    <mergeCell ref="W23:X23"/>
    <mergeCell ref="W24:X24"/>
    <mergeCell ref="W25:X25"/>
    <mergeCell ref="C4:D4"/>
    <mergeCell ref="E4:F4"/>
    <mergeCell ref="G4:H4"/>
    <mergeCell ref="O6:P6"/>
    <mergeCell ref="Q6:R6"/>
    <mergeCell ref="S12:T12"/>
    <mergeCell ref="U12:V12"/>
    <mergeCell ref="Q21:R21"/>
    <mergeCell ref="S21:T21"/>
    <mergeCell ref="U21:V21"/>
    <mergeCell ref="C26:D26"/>
    <mergeCell ref="E26:F26"/>
    <mergeCell ref="G26:H26"/>
    <mergeCell ref="S6:T6"/>
  </mergeCells>
  <pageMargins left="0.15" right="0.15" top="0.75" bottom="0.2" header="0.3" footer="0.3"/>
  <pageSetup paperSize="5" scale="49" orientation="landscape" r:id="rId1"/>
  <headerFooter>
    <oddHeader>&amp;C&amp;"-,Bold"&amp;14CICP/DFAP/PL 101 COMBINED ABILITY TO PAY SCALE
Effective April 1 2023 to March 31 2024
Verified 3/14/2023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8.85546875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8.8554687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Denver Health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bmembel</dc:creator>
  <cp:lastModifiedBy>eknudsen</cp:lastModifiedBy>
  <cp:lastPrinted>2017-10-12T16:21:37Z</cp:lastPrinted>
  <dcterms:created xsi:type="dcterms:W3CDTF">2015-06-22T22:45:07Z</dcterms:created>
  <dcterms:modified xsi:type="dcterms:W3CDTF">2023-03-14T15:35:21Z</dcterms:modified>
</cp:coreProperties>
</file>